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DQ102" i="11" l="1"/>
  <c r="DL102" i="11"/>
  <c r="DG102" i="11"/>
  <c r="DB102" i="11"/>
  <c r="CW102" i="11"/>
  <c r="CR102" i="11"/>
  <c r="BG34" i="9" l="1"/>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CO39" i="9"/>
  <c r="BW39" i="9"/>
  <c r="BE39" i="9"/>
  <c r="AM39" i="9"/>
  <c r="C39" i="9"/>
  <c r="CO38" i="9"/>
  <c r="BW38" i="9"/>
  <c r="BE38" i="9"/>
  <c r="AM38" i="9"/>
  <c r="CO37" i="9"/>
  <c r="BW37" i="9"/>
  <c r="BE37" i="9"/>
  <c r="AM37" i="9"/>
  <c r="CO36" i="9"/>
  <c r="BW36" i="9"/>
  <c r="BE36" i="9"/>
  <c r="AM36" i="9"/>
  <c r="CO35" i="9"/>
  <c r="BW35" i="9"/>
  <c r="BE35" i="9"/>
  <c r="CO34" i="9"/>
  <c r="BW34" i="9"/>
  <c r="C34" i="9"/>
  <c r="C35" i="9" s="1"/>
  <c r="C36" i="9" l="1"/>
  <c r="C37" i="9" s="1"/>
  <c r="C38" i="9" s="1"/>
  <c r="U34" i="9"/>
  <c r="U35" i="9" s="1"/>
  <c r="U36" i="9" s="1"/>
  <c r="U37" i="9" s="1"/>
  <c r="U38" i="9" s="1"/>
  <c r="U39" i="9" s="1"/>
  <c r="U40"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<sst xmlns="http://schemas.openxmlformats.org/spreadsheetml/2006/main" count="1090" uniqueCount="580">
  <si>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</si>
  <si>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</si>
  <si>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</si>
  <si>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</si>
  <si>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</si>
  <si>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</si>
  <si>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</si>
  <si>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</si>
  <si>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</si>
  <si>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</si>
  <si>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</si>
  <si>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</si>
  <si>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</si>
  <si>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</si>
  <si>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</si>
  <si>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</si>
  <si>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</si>
  <si>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</si>
  <si>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</si>
  <si>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</si>
  <si>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</si>
  <si>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</si>
  <si>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</si>
  <si>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</si>
  <si>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</si>
  <si>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</si>
  <si>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</si>
  <si>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</si>
  <si>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</si>
  <si>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</si>
  <si>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</si>
  <si>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</si>
  <si>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</si>
  <si>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</si>
  <si>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</si>
  <si>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</si>
  <si>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</si>
  <si>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</si>
  <si>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</si>
  <si>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</si>
  <si>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</si>
  <si>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</si>
  <si>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</si>
  <si>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</si>
  <si>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</si>
  <si>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</si>
  <si>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</si>
  <si>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</si>
  <si>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</si>
  <si>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</si>
  <si>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</si>
  <si>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</si>
  <si>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</si>
  <si>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</si>
  <si>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</si>
  <si>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</si>
  <si>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</si>
  <si>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</si>
  <si>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</si>
  <si>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</si>
  <si>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</si>
  <si>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</si>
  <si>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</si>
  <si>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</si>
  <si>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</si>
  <si>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</si>
  <si>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</si>
  <si>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</si>
  <si>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</si>
  <si>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</si>
  <si>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</si>
  <si>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</si>
  <si>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</si>
  <si>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</si>
  <si>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</si>
  <si>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</si>
  <si>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</si>
  <si>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</si>
  <si>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</si>
  <si>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</si>
  <si>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</si>
  <si>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</si>
  <si>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川口市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</si>
  <si>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</si>
  <si>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</si>
  <si>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</si>
  <si>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</si>
  <si>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</si>
  <si>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</si>
  <si>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</si>
  <si>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</si>
  <si>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</si>
  <si>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</si>
  <si>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</si>
  <si>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</si>
  <si>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</si>
  <si>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</si>
  <si>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</si>
  <si>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</si>
  <si>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</si>
  <si>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</si>
  <si>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</si>
  <si>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</si>
  <si>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</si>
  <si>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</si>
  <si>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</si>
  <si>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</si>
  <si>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</si>
  <si>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</si>
  <si>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</si>
  <si>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</si>
  <si>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</si>
  <si>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</si>
  <si>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</si>
  <si>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</si>
  <si>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</si>
  <si>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</si>
  <si>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</si>
  <si>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</si>
  <si>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</si>
  <si>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</si>
  <si>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</si>
  <si>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</si>
  <si>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</si>
  <si>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</si>
  <si>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</si>
  <si>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</si>
  <si>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</si>
  <si>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</si>
  <si>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</si>
  <si>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</si>
  <si>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</si>
  <si>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</si>
  <si>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</si>
  <si>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</si>
  <si>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</si>
  <si>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</si>
  <si>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</si>
  <si>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</si>
  <si>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</si>
  <si>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</si>
  <si>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</si>
  <si>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</si>
  <si>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</si>
  <si>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</si>
  <si>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</si>
  <si>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</si>
  <si>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</si>
  <si>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</si>
  <si>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</si>
  <si>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</si>
  <si>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</si>
  <si>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</si>
  <si>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</si>
  <si>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</si>
  <si>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</si>
  <si>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</si>
  <si>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</si>
  <si>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</si>
  <si>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</si>
  <si>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</si>
  <si>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</si>
  <si>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</si>
  <si>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</si>
  <si>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</si>
  <si>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</si>
  <si>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</si>
  <si>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</si>
  <si>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</si>
  <si>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</si>
  <si>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</si>
  <si>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</si>
  <si>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</si>
  <si>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</si>
  <si>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</si>
  <si>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</si>
  <si>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</si>
  <si>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</si>
  <si>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</si>
  <si>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</si>
  <si>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</si>
  <si>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</si>
  <si>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</si>
  <si>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</si>
  <si>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</si>
  <si>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</si>
  <si>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</si>
  <si>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</si>
  <si>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</si>
  <si>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</si>
  <si>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</si>
  <si>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</si>
  <si>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</si>
  <si>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</si>
  <si>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</si>
  <si>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</si>
  <si>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埼玉県川口市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</si>
  <si>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</si>
  <si>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</si>
  <si>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</si>
  <si>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</si>
  <si>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</si>
  <si>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</si>
  <si>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</si>
  <si>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</si>
  <si>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</si>
  <si>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</si>
  <si>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</si>
  <si>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</si>
  <si>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</si>
  <si>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</si>
  <si>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</si>
  <si>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</si>
  <si>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</si>
  <si>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</si>
  <si>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</si>
  <si>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</si>
  <si>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</si>
  <si>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</si>
  <si>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</si>
  <si>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</si>
  <si>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</si>
  <si>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</si>
  <si>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</si>
  <si>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</si>
  <si>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</si>
  <si>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</si>
  <si>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</si>
  <si>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</si>
  <si>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</si>
  <si>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</si>
  <si>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</si>
  <si>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</si>
  <si>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</si>
  <si>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</si>
  <si>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</si>
  <si>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</si>
  <si>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</si>
  <si>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</si>
  <si>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</si>
  <si>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</si>
  <si>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</si>
  <si>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</si>
  <si>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</si>
  <si>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</si>
  <si>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</si>
  <si>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</si>
  <si>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</si>
  <si>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</si>
  <si>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</si>
  <si>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</si>
  <si>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</si>
  <si>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</si>
  <si>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</si>
  <si>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</si>
  <si>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</si>
  <si>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</si>
  <si>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</si>
  <si>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</si>
  <si>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</si>
  <si>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</si>
  <si>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</si>
  <si>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</si>
  <si>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</si>
  <si>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</si>
  <si>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</si>
  <si>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</si>
  <si>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</si>
  <si>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</si>
  <si>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</si>
  <si>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</si>
  <si>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</si>
  <si>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</si>
  <si>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</si>
  <si>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</si>
  <si>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</si>
  <si>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</si>
  <si>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</si>
  <si>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</si>
  <si>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</si>
  <si>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</si>
  <si>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</si>
  <si>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</si>
  <si>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</si>
  <si>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</si>
  <si>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</si>
  <si>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</si>
  <si>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</si>
  <si>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</si>
  <si>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</si>
  <si>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</si>
  <si>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</si>
  <si>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</si>
  <si>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</si>
  <si>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</si>
  <si>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</si>
  <si>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</si>
  <si>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</si>
  <si>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</si>
  <si>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</si>
  <si>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</si>
  <si>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</si>
  <si>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</si>
  <si>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</si>
  <si>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</si>
  <si>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</si>
  <si>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</si>
  <si>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</si>
  <si>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</si>
  <si>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</si>
  <si>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</si>
  <si>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</si>
  <si>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</si>
  <si>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</si>
  <si>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</si>
  <si>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</si>
  <si>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</si>
  <si>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</si>
  <si>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</si>
  <si>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</si>
  <si>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</si>
  <si>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</si>
  <si>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</si>
  <si>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</si>
  <si>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</si>
  <si>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</si>
  <si>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</si>
  <si>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</si>
  <si>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</si>
  <si>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</si>
  <si>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</si>
  <si>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</si>
  <si>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</si>
  <si>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</si>
  <si>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</si>
  <si>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</si>
  <si>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</si>
  <si>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</si>
  <si>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</si>
  <si>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</si>
  <si>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</si>
  <si>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</si>
  <si>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</si>
  <si>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</si>
  <si>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</si>
  <si>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</si>
  <si>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埼玉県川口市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</si>
  <si>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</si>
  <si>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</si>
  <si>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</si>
  <si>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</si>
  <si>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</si>
  <si>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</si>
  <si>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</si>
  <si>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</si>
  <si>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</si>
  <si>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</si>
  <si>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</si>
  <si>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</si>
  <si>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</si>
  <si>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</si>
  <si>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</si>
  <si>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</si>
  <si>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</si>
  <si>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</si>
  <si>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</si>
  <si>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</si>
  <si>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看護学校事業</t>
    <phoneticPr fontId="5"/>
  </si>
  <si>
    <t>-</t>
    <phoneticPr fontId="5"/>
  </si>
  <si>
    <t>学童等災害共済事業</t>
    <phoneticPr fontId="5"/>
  </si>
  <si>
    <t>川口都市計画土地区画整理事業</t>
    <phoneticPr fontId="5"/>
  </si>
  <si>
    <t>公共用地取得事業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</si>
  <si>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</si>
  <si>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</si>
  <si>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</si>
  <si>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</si>
  <si>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</si>
  <si>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</si>
  <si>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</si>
  <si>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</si>
  <si>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</si>
  <si>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</si>
  <si>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</si>
  <si>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</si>
  <si>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</si>
  <si>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</si>
  <si>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</si>
  <si>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</si>
  <si>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川口駅西口地下公共駐車場事業</t>
    <phoneticPr fontId="5"/>
  </si>
  <si>
    <t>川口駅東口地下公共駐車場事業</t>
    <phoneticPr fontId="5"/>
  </si>
  <si>
    <t>交通災害共済事業</t>
    <phoneticPr fontId="5"/>
  </si>
  <si>
    <t>小型自動車競走事業</t>
    <phoneticPr fontId="5"/>
  </si>
  <si>
    <t>水道事業会計</t>
    <phoneticPr fontId="5"/>
  </si>
  <si>
    <t>法適用企業</t>
    <phoneticPr fontId="5"/>
  </si>
  <si>
    <t>病院事業会計</t>
    <phoneticPr fontId="5"/>
  </si>
  <si>
    <t>川口市下水道事業特別会計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</si>
  <si>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</si>
  <si>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</si>
  <si>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</si>
  <si>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</si>
  <si>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</si>
  <si>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</si>
  <si>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</si>
  <si>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</si>
  <si>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</si>
  <si>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</si>
  <si>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</si>
  <si>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</si>
  <si>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</si>
  <si>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</si>
  <si>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</si>
  <si>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</si>
  <si>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</si>
  <si>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</si>
  <si>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</si>
  <si>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</si>
  <si>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</si>
  <si>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</si>
  <si>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</si>
  <si>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</si>
  <si>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</si>
  <si>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</si>
  <si>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</si>
  <si>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</si>
  <si>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</si>
  <si>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</si>
  <si>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</si>
  <si>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</si>
  <si>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</si>
  <si>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</si>
  <si>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</si>
  <si>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</si>
  <si>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</si>
  <si>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</si>
  <si>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</si>
  <si>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</si>
  <si>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</si>
  <si>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</si>
  <si>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</si>
  <si>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</si>
  <si>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</si>
  <si>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</si>
  <si>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</si>
  <si>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</si>
  <si>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</si>
  <si>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</si>
  <si>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</si>
  <si>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</si>
  <si>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</si>
  <si>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</si>
  <si>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川口駅東口地下公共駐車場事業特別会計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</si>
  <si>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</si>
  <si>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</si>
  <si>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</si>
  <si>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</si>
  <si>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</si>
  <si>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</si>
  <si>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</si>
  <si>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</si>
  <si>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</si>
  <si>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</si>
  <si>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</si>
  <si>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</si>
  <si>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</si>
  <si>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</si>
  <si>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</si>
  <si>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</si>
  <si>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</si>
  <si>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</si>
  <si>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</si>
  <si>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</si>
  <si>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</si>
  <si>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</si>
  <si>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</si>
  <si>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</si>
  <si>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</si>
  <si>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</si>
  <si>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</si>
  <si>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</si>
  <si>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</si>
  <si>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</si>
  <si>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</si>
  <si>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</si>
  <si>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</si>
  <si>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</si>
  <si>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</si>
  <si>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</si>
  <si>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</si>
  <si>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</si>
  <si>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</si>
  <si>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</si>
  <si>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</si>
  <si>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</si>
  <si>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</si>
  <si>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</si>
  <si>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</si>
  <si>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</si>
  <si>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</si>
  <si>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</si>
  <si>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</si>
  <si>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</si>
  <si>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</si>
  <si>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</si>
  <si>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</si>
  <si>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</si>
  <si>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</si>
  <si>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</si>
  <si>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</si>
  <si>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</si>
  <si>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</si>
  <si>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</si>
  <si>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</si>
  <si>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</si>
  <si>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</si>
  <si>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</si>
  <si>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</si>
  <si>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</si>
  <si>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</si>
  <si>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</si>
  <si>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</si>
  <si>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</si>
  <si>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</si>
  <si>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</si>
  <si>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</si>
  <si>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</si>
  <si>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</si>
  <si>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</si>
  <si>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</si>
  <si>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</si>
  <si>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</si>
  <si>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</si>
  <si>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</si>
  <si>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</si>
  <si>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0.59</t>
  </si>
  <si>
    <t>▲ 1.05</t>
  </si>
  <si>
    <t>一般会計</t>
  </si>
  <si>
    <t>水道事業会計</t>
  </si>
  <si>
    <t>病院事業会計</t>
  </si>
  <si>
    <t>介護保険事業</t>
  </si>
  <si>
    <t>小型自動車競走事業</t>
  </si>
  <si>
    <t>後期高齢者医療事業</t>
  </si>
  <si>
    <t>交通災害共済事業</t>
  </si>
  <si>
    <t>川口駅西口地下公共駐車場事業</t>
  </si>
  <si>
    <t>その他会計（赤字）</t>
  </si>
  <si>
    <t>その他会計（黒字）</t>
  </si>
  <si>
    <t>-</t>
    <phoneticPr fontId="2"/>
  </si>
  <si>
    <t>戸田競艇組合</t>
    <rPh sb="0" eb="2">
      <t>トダ</t>
    </rPh>
    <rPh sb="2" eb="4">
      <t>キョウテイ</t>
    </rPh>
    <rPh sb="4" eb="6">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</si>
  <si>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</si>
  <si>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</si>
  <si>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t>
    <phoneticPr fontId="2"/>
  </si>
  <si>
    <t>埼玉高速鉄道</t>
    <rPh sb="0" eb="2">
      <t>サイタマ</t>
    </rPh>
    <rPh sb="2" eb="4">
      <t>コウソク</t>
    </rPh>
    <rPh sb="4" eb="6">
      <t>テツドウ</t>
    </rPh>
    <phoneticPr fontId="2"/>
  </si>
  <si>
    <t>○</t>
    <phoneticPr fontId="2"/>
  </si>
  <si>
    <t>埼玉県信用保証協会</t>
    <rPh sb="0" eb="3">
      <t>サイタマケン</t>
    </rPh>
    <rPh sb="3" eb="5">
      <t>シンヨウ</t>
    </rPh>
    <rPh sb="5" eb="7">
      <t>ホショウ</t>
    </rPh>
    <rPh sb="7" eb="9">
      <t>キョウカイ</t>
    </rPh>
    <phoneticPr fontId="2"/>
  </si>
  <si>
    <t>川口中小企業共済協会</t>
    <rPh sb="0" eb="2">
      <t>カワグチ</t>
    </rPh>
    <rPh sb="2" eb="4">
      <t>チュウショウ</t>
    </rPh>
    <rPh sb="4" eb="6">
      <t>キギョウ</t>
    </rPh>
    <rPh sb="6" eb="8">
      <t>キョウサイ</t>
    </rPh>
    <rPh sb="8" eb="10">
      <t>キョウカイ</t>
    </rPh>
    <phoneticPr fontId="2"/>
  </si>
  <si>
    <t>川口土地開発公社</t>
    <rPh sb="0" eb="2">
      <t>カワグチ</t>
    </rPh>
    <rPh sb="2" eb="4">
      <t>トチ</t>
    </rPh>
    <rPh sb="4" eb="6">
      <t>カイハツ</t>
    </rPh>
    <rPh sb="6" eb="8">
      <t>コウシャ</t>
    </rPh>
    <phoneticPr fontId="2"/>
  </si>
  <si>
    <t>川口産業振興公社</t>
    <rPh sb="0" eb="2">
      <t>カワグチ</t>
    </rPh>
    <rPh sb="2" eb="4">
      <t>サンギョウ</t>
    </rPh>
    <rPh sb="4" eb="6">
      <t>シンコウ</t>
    </rPh>
    <rPh sb="6" eb="8">
      <t>コウシャ</t>
    </rPh>
    <phoneticPr fontId="2"/>
  </si>
  <si>
    <t>川口都市開発</t>
    <rPh sb="0" eb="2">
      <t>カワグチ</t>
    </rPh>
    <rPh sb="2" eb="4">
      <t>トシ</t>
    </rPh>
    <rPh sb="4" eb="6">
      <t>カイハツ</t>
    </rPh>
    <phoneticPr fontId="2"/>
  </si>
  <si>
    <t>川口勤労福祉サービスセンター</t>
    <rPh sb="0" eb="2">
      <t>カワグチ</t>
    </rPh>
    <rPh sb="2" eb="4">
      <t>キンロウ</t>
    </rPh>
    <rPh sb="4" eb="6">
      <t>フクシ</t>
    </rPh>
    <phoneticPr fontId="2"/>
  </si>
  <si>
    <t>川口市スポーツ協会</t>
    <rPh sb="0" eb="2">
      <t>カワグチ</t>
    </rPh>
    <rPh sb="2" eb="3">
      <t>シ</t>
    </rPh>
    <rPh sb="7" eb="9">
      <t>キョウカイ</t>
    </rPh>
    <phoneticPr fontId="2"/>
  </si>
  <si>
    <t>川口市総合文化センター</t>
    <rPh sb="0" eb="3">
      <t>カワグチシ</t>
    </rPh>
    <rPh sb="3" eb="5">
      <t>ソウゴウ</t>
    </rPh>
    <rPh sb="5" eb="7">
      <t>ブンカ</t>
    </rPh>
    <phoneticPr fontId="2"/>
  </si>
  <si>
    <t>川口緑化センター</t>
    <rPh sb="0" eb="2">
      <t>カワグチ</t>
    </rPh>
    <rPh sb="2" eb="4">
      <t>リョッカ</t>
    </rPh>
    <phoneticPr fontId="2"/>
  </si>
  <si>
    <t>－</t>
    <phoneticPr fontId="2"/>
  </si>
  <si>
    <t>－</t>
    <phoneticPr fontId="2"/>
  </si>
  <si>
    <t>一般会計</t>
    <rPh sb="0" eb="2">
      <t>イッパン</t>
    </rPh>
    <rPh sb="2" eb="4">
      <t>カイケイ</t>
    </rPh>
    <phoneticPr fontId="8"/>
  </si>
  <si>
    <t>特別会計</t>
    <rPh sb="0" eb="4">
      <t>トクベツカイケイ</t>
    </rPh>
    <phoneticPr fontId="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</si>
  <si>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</si>
  <si>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</si>
  <si>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</si>
  <si>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</si>
  <si>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</si>
  <si>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</si>
  <si>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</si>
  <si>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</si>
  <si>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</si>
  <si>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</si>
  <si>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</si>
  <si>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</si>
  <si>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他団体と比較すると、２５年度以降の積立金の歳出が類似団体平均を上回っていることが主な要因で改善してきた。他方、有形固定資産減価償却比率は、類似団体と比較すると８．２ポイント上回っており、今後は、計画に基づいて、公共施設の保有総量の縮減を図っていくとともに、インフラ資産は優先度に応じた維持管理・更新を図っていくため、基金を活用し事業を実施していくため、将来負担比率の悪化と有形固定資産減価償却率の改善が見込まれる。</t>
    <phoneticPr fontId="5"/>
  </si>
  <si>
    <t>有形固定資産減価償却率</t>
    <phoneticPr fontId="5"/>
  </si>
  <si>
    <t>　将来負担比率は類似団体と比較して、低い水準を維持している。実質公債費比率は類似団体に比べて、高い水準であったが、平成２８年度は類似団体の平均を下回った。実質公債費比率が低下した原因としては、公債費に準ずる債務負担行為に係るものとして、市が土地開発公社からの土地購入が平成２５年に比べて２６．５億円（７１．５％）減少したこと、都市計画事業費が減少したことにより、結果として都市計画税の充当率が増加。充当可能な都市計画税が平成２５年度に比べて１２．８億円（３２．９％）増したこと、標準税収入額が平成２５年に比べて７４．２億円（８．６％）増したことなどがあげら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</si>
</sst>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34581</c:v>
                </c:pt>
                <c:pt idx="1">
                  <c:v>41875</c:v>
                </c:pt>
                <c:pt idx="2">
                  <c:v>23370</c:v>
                </c:pt>
                <c:pt idx="3">
                  <c:v>24545</c:v>
                </c:pt>
                <c:pt idx="4">
                  <c:v>42254</c:v>
                </c:pt>
              </c:numCache>
            </c:numRef>
          </c:val>
          <c:smooth val="0"/>
        </c:ser>
        <c:dLbls>
          <c:showLegendKey val="0"/>
          <c:showVal val="0"/>
          <c:showCatName val="0"/>
          <c:showSerName val="0"/>
          <c:showPercent val="0"/>
          <c:showBubbleSize val="0"/>
        </c:dLbls>
        <c:marker val="1"/>
        <c:smooth val="0"/>
        <c:axId val="172225664"/>
        <c:axId val="172227584"/>
      </c:lineChart>
      <c:catAx>
        <c:axId val="1722256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227584"/>
        <c:crosses val="autoZero"/>
        <c:auto val="1"/>
        <c:lblAlgn val="ctr"/>
        <c:lblOffset val="100"/>
        <c:tickLblSkip val="1"/>
        <c:tickMarkSkip val="1"/>
        <c:noMultiLvlLbl val="0"/>
      </c:catAx>
      <c:valAx>
        <c:axId val="17222758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225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18.71</c:v>
                </c:pt>
                <c:pt idx="1">
                  <c:v>15.21</c:v>
                </c:pt>
                <c:pt idx="2">
                  <c:v>13.05</c:v>
                </c:pt>
                <c:pt idx="3">
                  <c:v>8.01</c:v>
                </c:pt>
                <c:pt idx="4">
                  <c:v>7.65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12.09</c:v>
                </c:pt>
                <c:pt idx="1">
                  <c:v>14.4</c:v>
                </c:pt>
                <c:pt idx="2">
                  <c:v>15.39</c:v>
                </c:pt>
                <c:pt idx="3">
                  <c:v>21.13</c:v>
                </c:pt>
                <c:pt idx="4">
                  <c:v>23.36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2303232"/>
        <c:axId val="232305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2.74</c:v>
                </c:pt>
                <c:pt idx="1">
                  <c:v>-0.59</c:v>
                </c:pt>
                <c:pt idx="2">
                  <c:v>-1.05</c:v>
                </c:pt>
                <c:pt idx="3">
                  <c:v>1</c:v>
                </c:pt>
                <c:pt idx="4">
                  <c:v>2.1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2303232"/>
        <c:axId val="232305408"/>
      </c:lineChart>
      <c:catAx>
        <c:axId val="23230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2305408"/>
        <c:crosses val="autoZero"/>
        <c:auto val="1"/>
        <c:lblAlgn val="ctr"/>
        <c:lblOffset val="100"/>
        <c:tickLblSkip val="1"/>
        <c:tickMarkSkip val="1"/>
        <c:noMultiLvlLbl val="0"/>
      </c:catAx>
      <c:valAx>
        <c:axId val="23230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30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0.19</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川口駅西口地下公共駐車場事業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交通災害共済事業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小型自動車競走事業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1.05</c:v>
                </c:pt>
                <c:pt idx="2">
                  <c:v>#N/A</c:v>
                </c:pt>
                <c:pt idx="3">
                  <c:v>0.72</c:v>
                </c:pt>
                <c:pt idx="4">
                  <c:v>#N/A</c:v>
                </c:pt>
                <c:pt idx="5">
                  <c:v>0.67</c:v>
                </c:pt>
                <c:pt idx="6">
                  <c:v>#N/A</c:v>
                </c:pt>
                <c:pt idx="7">
                  <c:v>0.52</c:v>
                </c:pt>
                <c:pt idx="8">
                  <c:v>#N/A</c:v>
                </c:pt>
                <c:pt idx="9">
                  <c:v>0.31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0.75</c:v>
                </c:pt>
                <c:pt idx="2">
                  <c:v>#N/A</c:v>
                </c:pt>
                <c:pt idx="3">
                  <c:v>0.93</c:v>
                </c:pt>
                <c:pt idx="4">
                  <c:v>#N/A</c:v>
                </c:pt>
                <c:pt idx="5">
                  <c:v>0.96</c:v>
                </c:pt>
                <c:pt idx="6">
                  <c:v>#N/A</c:v>
                </c:pt>
                <c:pt idx="7">
                  <c:v>0.61</c:v>
                </c:pt>
                <c:pt idx="8">
                  <c:v>#N/A</c:v>
                </c:pt>
                <c:pt idx="9">
                  <c:v>0.72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4.57</c:v>
                </c:pt>
                <c:pt idx="2">
                  <c:v>#N/A</c:v>
                </c:pt>
                <c:pt idx="3">
                  <c:v>4.8600000000000003</c:v>
                </c:pt>
                <c:pt idx="4">
                  <c:v>#N/A</c:v>
                </c:pt>
                <c:pt idx="5">
                  <c:v>5.38</c:v>
                </c:pt>
                <c:pt idx="6">
                  <c:v>#N/A</c:v>
                </c:pt>
                <c:pt idx="7">
                  <c:v>5.09</c:v>
                </c:pt>
                <c:pt idx="8">
                  <c:v>#N/A</c:v>
                </c:pt>
                <c:pt idx="9">
                  <c:v>4.18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6.56</c:v>
                </c:pt>
                <c:pt idx="2">
                  <c:v>#N/A</c:v>
                </c:pt>
                <c:pt idx="3">
                  <c:v>6.6</c:v>
                </c:pt>
                <c:pt idx="4">
                  <c:v>#N/A</c:v>
                </c:pt>
                <c:pt idx="5">
                  <c:v>6.05</c:v>
                </c:pt>
                <c:pt idx="6">
                  <c:v>#N/A</c:v>
                </c:pt>
                <c:pt idx="7">
                  <c:v>5.46</c:v>
                </c:pt>
                <c:pt idx="8">
                  <c:v>#N/A</c:v>
                </c:pt>
                <c:pt idx="9">
                  <c:v>5.73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18.71</c:v>
                </c:pt>
                <c:pt idx="2">
                  <c:v>#N/A</c:v>
                </c:pt>
                <c:pt idx="3">
                  <c:v>15.2</c:v>
                </c:pt>
                <c:pt idx="4">
                  <c:v>#N/A</c:v>
                </c:pt>
                <c:pt idx="5">
                  <c:v>13.14</c:v>
                </c:pt>
                <c:pt idx="6">
                  <c:v>#N/A</c:v>
                </c:pt>
                <c:pt idx="7">
                  <c:v>8</c:v>
                </c:pt>
                <c:pt idx="8">
                  <c:v>#N/A</c:v>
                </c:pt>
                <c:pt idx="9">
                  <c:v>7.66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2572032"/>
        <c:axId val="232573568"/>
      </c:barChart>
      <c:catAx>
        <c:axId val="23257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573568"/>
        <c:crosses val="autoZero"/>
        <c:auto val="1"/>
        <c:lblAlgn val="ctr"/>
        <c:lblOffset val="100"/>
        <c:tickLblSkip val="1"/>
        <c:tickMarkSkip val="1"/>
        <c:noMultiLvlLbl val="0"/>
      </c:catAx>
      <c:valAx>
        <c:axId val="23257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572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14582</c:v>
                </c:pt>
                <c:pt idx="5">
                  <c:v>14679</c:v>
                </c:pt>
                <c:pt idx="8">
                  <c:v>16231</c:v>
                </c:pt>
                <c:pt idx="11">
                  <c:v>15416</c:v>
                </c:pt>
                <c:pt idx="14">
                  <c:v>15404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11</c:v>
                </c:pt>
                <c:pt idx="3">
                  <c:v>16</c:v>
                </c:pt>
                <c:pt idx="6">
                  <c:v>16</c:v>
                </c:pt>
                <c:pt idx="9">
                  <c:v>8</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2393</c:v>
                </c:pt>
                <c:pt idx="3">
                  <c:v>3915</c:v>
                </c:pt>
                <c:pt idx="6">
                  <c:v>1610</c:v>
                </c:pt>
                <c:pt idx="9">
                  <c:v>112</c:v>
                </c:pt>
                <c:pt idx="12">
                  <c:v>1152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3175</c:v>
                </c:pt>
                <c:pt idx="3">
                  <c:v>3223</c:v>
                </c:pt>
                <c:pt idx="6">
                  <c:v>3110</c:v>
                </c:pt>
                <c:pt idx="9">
                  <c:v>3062</c:v>
                </c:pt>
                <c:pt idx="12">
                  <c:v>2646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16049</c:v>
                </c:pt>
                <c:pt idx="3">
                  <c:v>15863</c:v>
                </c:pt>
                <c:pt idx="6">
                  <c:v>16468</c:v>
                </c:pt>
                <c:pt idx="9">
                  <c:v>16460</c:v>
                </c:pt>
                <c:pt idx="12">
                  <c:v>15734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3005440"/>
        <c:axId val="233007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7046</c:v>
                </c:pt>
                <c:pt idx="2">
                  <c:v>#N/A</c:v>
                </c:pt>
                <c:pt idx="3">
                  <c:v>#N/A</c:v>
                </c:pt>
                <c:pt idx="4">
                  <c:v>8338</c:v>
                </c:pt>
                <c:pt idx="5">
                  <c:v>#N/A</c:v>
                </c:pt>
                <c:pt idx="6">
                  <c:v>#N/A</c:v>
                </c:pt>
                <c:pt idx="7">
                  <c:v>4973</c:v>
                </c:pt>
                <c:pt idx="8">
                  <c:v>#N/A</c:v>
                </c:pt>
                <c:pt idx="9">
                  <c:v>#N/A</c:v>
                </c:pt>
                <c:pt idx="10">
                  <c:v>4226</c:v>
                </c:pt>
                <c:pt idx="11">
                  <c:v>#N/A</c:v>
                </c:pt>
                <c:pt idx="12">
                  <c:v>#N/A</c:v>
                </c:pt>
                <c:pt idx="13">
                  <c:v>4128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3005440"/>
        <c:axId val="233007360"/>
      </c:lineChart>
      <c:catAx>
        <c:axId val="23300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007360"/>
        <c:crosses val="autoZero"/>
        <c:auto val="1"/>
        <c:lblAlgn val="ctr"/>
        <c:lblOffset val="100"/>
        <c:tickLblSkip val="1"/>
        <c:tickMarkSkip val="1"/>
        <c:noMultiLvlLbl val="0"/>
      </c:catAx>
      <c:valAx>
        <c:axId val="233007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00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115651</c:v>
                </c:pt>
                <c:pt idx="5">
                  <c:v>117035</c:v>
                </c:pt>
                <c:pt idx="8">
                  <c:v>115213</c:v>
                </c:pt>
                <c:pt idx="11">
                  <c:v>114502</c:v>
                </c:pt>
                <c:pt idx="14">
                  <c:v>114964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59120</c:v>
                </c:pt>
                <c:pt idx="5">
                  <c:v>57036</c:v>
                </c:pt>
                <c:pt idx="8">
                  <c:v>54242</c:v>
                </c:pt>
                <c:pt idx="11">
                  <c:v>57345</c:v>
                </c:pt>
                <c:pt idx="14">
                  <c:v>60863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29589</c:v>
                </c:pt>
                <c:pt idx="5">
                  <c:v>35957</c:v>
                </c:pt>
                <c:pt idx="8">
                  <c:v>41743</c:v>
                </c:pt>
                <c:pt idx="11">
                  <c:v>53279</c:v>
                </c:pt>
                <c:pt idx="14">
                  <c:v>51933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7411</c:v>
                </c:pt>
                <c:pt idx="3">
                  <c:v>6447</c:v>
                </c:pt>
                <c:pt idx="6">
                  <c:v>908</c:v>
                </c:pt>
                <c:pt idx="9">
                  <c:v>1092</c:v>
                </c:pt>
                <c:pt idx="12">
                  <c:v>1203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26161</c:v>
                </c:pt>
                <c:pt idx="3">
                  <c:v>25127</c:v>
                </c:pt>
                <c:pt idx="6">
                  <c:v>23332</c:v>
                </c:pt>
                <c:pt idx="9">
                  <c:v>22482</c:v>
                </c:pt>
                <c:pt idx="12">
                  <c:v>23340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37666</c:v>
                </c:pt>
                <c:pt idx="3">
                  <c:v>36372</c:v>
                </c:pt>
                <c:pt idx="6">
                  <c:v>37327</c:v>
                </c:pt>
                <c:pt idx="9">
                  <c:v>35717</c:v>
                </c:pt>
                <c:pt idx="12">
                  <c:v>32339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44644</c:v>
                </c:pt>
                <c:pt idx="3">
                  <c:v>17437</c:v>
                </c:pt>
                <c:pt idx="6">
                  <c:v>16010</c:v>
                </c:pt>
                <c:pt idx="9">
                  <c:v>15086</c:v>
                </c:pt>
                <c:pt idx="12">
                  <c:v>13724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138226</c:v>
                </c:pt>
                <c:pt idx="3">
                  <c:v>164600</c:v>
                </c:pt>
                <c:pt idx="6">
                  <c:v>165473</c:v>
                </c:pt>
                <c:pt idx="9">
                  <c:v>161518</c:v>
                </c:pt>
                <c:pt idx="12">
                  <c:v>162525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3745792"/>
        <c:axId val="233760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49749</c:v>
                </c:pt>
                <c:pt idx="2">
                  <c:v>#N/A</c:v>
                </c:pt>
                <c:pt idx="3">
                  <c:v>#N/A</c:v>
                </c:pt>
                <c:pt idx="4">
                  <c:v>39954</c:v>
                </c:pt>
                <c:pt idx="5">
                  <c:v>#N/A</c:v>
                </c:pt>
                <c:pt idx="6">
                  <c:v>#N/A</c:v>
                </c:pt>
                <c:pt idx="7">
                  <c:v>31853</c:v>
                </c:pt>
                <c:pt idx="8">
                  <c:v>#N/A</c:v>
                </c:pt>
                <c:pt idx="9">
                  <c:v>#N/A</c:v>
                </c:pt>
                <c:pt idx="10">
                  <c:v>10770</c:v>
                </c:pt>
                <c:pt idx="11">
                  <c:v>#N/A</c:v>
                </c:pt>
                <c:pt idx="12">
                  <c:v>#N/A</c:v>
                </c:pt>
                <c:pt idx="13">
                  <c:v>5370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3745792"/>
        <c:axId val="233760256"/>
      </c:lineChart>
      <c:catAx>
        <c:axId val="23374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3760256"/>
        <c:crosses val="autoZero"/>
        <c:auto val="1"/>
        <c:lblAlgn val="ctr"/>
        <c:lblOffset val="100"/>
        <c:tickLblSkip val="1"/>
        <c:tickMarkSkip val="1"/>
        <c:noMultiLvlLbl val="0"/>
      </c:catAx>
      <c:valAx>
        <c:axId val="23376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74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62.6</c:v>
                </c:pt>
              </c:numCache>
            </c:numRef>
          </c:xVal>
          <c:yVal>
            <c:numRef>
              <c:f>公会計指標分析・財政指標組合せ分析表!$K$51:$O$51</c:f>
              <c:numCache>
                <c:formatCode>#,##0.0;"▲ "#,##0.0</c:formatCode>
                <c:ptCount val="5"/>
                <c:pt idx="3">
                  <c:v>11.8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numCache>
            </c:numRef>
          </c:xVal>
          <c:yVal>
            <c:numRef>
              <c:f>公会計指標分析・財政指標組合せ分析表!$K$55:$O$55</c:f>
              <c:numCache>
                <c:formatCode>#,##0.0;"▲ "#,##0.0</c:formatCode>
                <c:ptCount val="5"/>
                <c:pt idx="3">
                  <c:v>37.4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33955328"/>
        <c:axId val="233957248"/>
      </c:scatterChart>
      <c:valAx>
        <c:axId val="233955328"/>
        <c:scaling>
          <c:orientation val="minMax"/>
          <c:max val="63.300000000000004"/>
          <c:min val="5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957248"/>
        <c:crosses val="autoZero"/>
        <c:crossBetween val="midCat"/>
      </c:valAx>
      <c:valAx>
        <c:axId val="233957248"/>
        <c:scaling>
          <c:orientation val="minMax"/>
          <c:max val="4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3955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7.8</c:v>
                </c:pt>
                <c:pt idx="1">
                  <c:v>8.3000000000000007</c:v>
                </c:pt>
                <c:pt idx="2">
                  <c:v>7.6</c:v>
                </c:pt>
                <c:pt idx="3">
                  <c:v>6.5</c:v>
                </c:pt>
                <c:pt idx="4">
                  <c:v>4.9000000000000004</c:v>
                </c:pt>
              </c:numCache>
            </c:numRef>
          </c:xVal>
          <c:yVal>
            <c:numRef>
              <c:f>公会計指標分析・財政指標組合せ分析表!$K$73:$O$73</c:f>
              <c:numCache>
                <c:formatCode>#,##0.0;"▲ "#,##0.0</c:formatCode>
                <c:ptCount val="5"/>
                <c:pt idx="0">
                  <c:v>56.9</c:v>
                </c:pt>
                <c:pt idx="1">
                  <c:v>44.8</c:v>
                </c:pt>
                <c:pt idx="2">
                  <c:v>35.799999999999997</c:v>
                </c:pt>
                <c:pt idx="3">
                  <c:v>11.8</c:v>
                </c:pt>
                <c:pt idx="4">
                  <c:v>5.8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34377216"/>
        <c:axId val="234379136"/>
      </c:scatterChart>
      <c:valAx>
        <c:axId val="234377216"/>
        <c:scaling>
          <c:orientation val="minMax"/>
          <c:max val="8.6"/>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379136"/>
        <c:crosses val="autoZero"/>
        <c:crossBetween val="midCat"/>
      </c:valAx>
      <c:valAx>
        <c:axId val="234379136"/>
        <c:scaling>
          <c:orientation val="minMax"/>
          <c:max val="6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4377216"/>
        <c:crosses val="autoZero"/>
        <c:crossBetween val="midCat"/>
        <c:majorUnit val="8.3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類似団体平均は下回っているものの、県平均を上回っている。元利償還金は地方債の抑制により減少傾向にある。公営企業債の元利償還金に対する繰出金は下水道料金の改定により減少している。債務負担行為に基づく支出については土地開発公社の買戻しの有無により増減している。今後とも、緊急性・住民ニーズを的確に把握した事業の選択により、地方債に大きく頼ることの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類似団体平均及び県平均を大幅に下回っているものの、土地開発公社の多額の長期借入金や今後の大規模改修事業（庁舎建替、高等学校等）に係る地方債残高増及び基金の減少が市の財政を圧迫すると思われる。後世への負担を少しでも軽減するよう、地方債借入額と公債費支払いのバランスに注視しつつ、財政措置のある地方債を活用しながら、地方債発行額の総額抑制をし、職員配置の適正化や更なる土地開発公社からの買戻しなど行財政改革を進め、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595,495
565,506
61.95
200,705,069
191,136,746
7,773,997
101,599,980
162,525,369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5.8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市では、平成２８年４月に策定した公共施設等総合管理計画（以下、「計画」という。）において、施設総量の適正化、ライフサイクルコスト（生涯費用）の把握と縮減、既存施設の長期利用、インフラ資産の計画的な維持管理・更新という総合的かつ計画的な管理に関する基本的な方針を掲げた。有形固定資産減価償却率は、類似団体平均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．２ポイント、埼玉県平均を５．</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ポイント上回っており、比較的長期にわたり資産を活用していると見られ、計画に基づいて有形固定資産の更新を行っていくことが重要と考えている。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2" name="直線コネクタ 61"/>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3"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64" name="直線コネクタ 63"/>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67" name="有形固定資産減価償却率平均値テキスト"/>
        <xdr:cNvSpPr txBox="1"/>
      </xdr:nvSpPr>
      <xdr:spPr>
        <a:xfrm>
          <a:off x="48133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68" name="フローチャート : 判断 67"/>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69" name="フローチャート : 判断 68"/>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71882</xdr:rowOff>
    </xdr:from>
    <xdr:to>
      <xdr:col>3</xdr:col>
      <xdr:colOff>511175</xdr:colOff>
      <xdr:row>29</xdr:row>
      <xdr:rowOff>2032</xdr:rowOff>
    </xdr:to>
    <xdr:sp macro="" textlink="">
      <xdr:nvSpPr>
        <xdr:cNvPr id="75" name="円/楕円 74"/>
        <xdr:cNvSpPr/>
      </xdr:nvSpPr>
      <xdr:spPr>
        <a:xfrm>
          <a:off x="40005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4335</xdr:rowOff>
    </xdr:from>
    <xdr:ext cx="405111" cy="259045"/>
    <xdr:sp macro="" textlink="">
      <xdr:nvSpPr>
        <xdr:cNvPr id="76" name="n_1aveValue有形固定資産減価償却率"/>
        <xdr:cNvSpPr txBox="1"/>
      </xdr:nvSpPr>
      <xdr:spPr>
        <a:xfrm>
          <a:off x="3836043"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18559</xdr:rowOff>
    </xdr:from>
    <xdr:ext cx="405111" cy="259045"/>
    <xdr:sp macro="" textlink="">
      <xdr:nvSpPr>
        <xdr:cNvPr id="77" name="n_1mainValue有形固定資産減価償却率"/>
        <xdr:cNvSpPr txBox="1"/>
      </xdr:nvSpPr>
      <xdr:spPr>
        <a:xfrm>
          <a:off x="3836043"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595,495
565,506
61.95
200,705,069
191,136,746
7,773,997
101,599,980
162,525,369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7637</xdr:rowOff>
    </xdr:from>
    <xdr:ext cx="405111" cy="259045"/>
    <xdr:sp macro="" textlink="">
      <xdr:nvSpPr>
        <xdr:cNvPr id="62" name="【道路】&#10;有形固定資産減価償却率平均値テキスト"/>
        <xdr:cNvSpPr txBox="1"/>
      </xdr:nvSpPr>
      <xdr:spPr>
        <a:xfrm>
          <a:off x="47244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17780</xdr:rowOff>
    </xdr:from>
    <xdr:to>
      <xdr:col>5</xdr:col>
      <xdr:colOff>409575</xdr:colOff>
      <xdr:row>33</xdr:row>
      <xdr:rowOff>119380</xdr:rowOff>
    </xdr:to>
    <xdr:sp macro="" textlink="">
      <xdr:nvSpPr>
        <xdr:cNvPr id="70" name="円/楕円 69"/>
        <xdr:cNvSpPr/>
      </xdr:nvSpPr>
      <xdr:spPr>
        <a:xfrm>
          <a:off x="3746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38117</xdr:rowOff>
    </xdr:from>
    <xdr:ext cx="405111" cy="259045"/>
    <xdr:sp macro="" textlink="">
      <xdr:nvSpPr>
        <xdr:cNvPr id="71" name="n_1aveValue【道路】&#10;有形固定資産減価償却率"/>
        <xdr:cNvSpPr txBox="1"/>
      </xdr:nvSpPr>
      <xdr:spPr>
        <a:xfrm>
          <a:off x="3582043"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135907</xdr:rowOff>
    </xdr:from>
    <xdr:ext cx="405111" cy="259045"/>
    <xdr:sp macro="" textlink="">
      <xdr:nvSpPr>
        <xdr:cNvPr id="72" name="n_1mainValue【道路】&#10;有形固定資産減価償却率"/>
        <xdr:cNvSpPr txBox="1"/>
      </xdr:nvSpPr>
      <xdr:spPr>
        <a:xfrm>
          <a:off x="3582043" y="54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4" name="直線コネクタ 93"/>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5"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6" name="直線コネクタ 95"/>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97"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98" name="直線コネクタ 97"/>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95770</xdr:rowOff>
    </xdr:from>
    <xdr:ext cx="469744" cy="259045"/>
    <xdr:sp macro="" textlink="">
      <xdr:nvSpPr>
        <xdr:cNvPr id="99" name="【道路】&#10;一人当たり延長平均値テキスト"/>
        <xdr:cNvSpPr txBox="1"/>
      </xdr:nvSpPr>
      <xdr:spPr>
        <a:xfrm>
          <a:off x="10566400" y="6782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0" name="フローチャート : 判断 99"/>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1" name="フローチャート : 判断 100"/>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163749</xdr:rowOff>
    </xdr:from>
    <xdr:to>
      <xdr:col>14</xdr:col>
      <xdr:colOff>79375</xdr:colOff>
      <xdr:row>41</xdr:row>
      <xdr:rowOff>93899</xdr:rowOff>
    </xdr:to>
    <xdr:sp macro="" textlink="">
      <xdr:nvSpPr>
        <xdr:cNvPr id="107" name="円/楕円 106"/>
        <xdr:cNvSpPr/>
      </xdr:nvSpPr>
      <xdr:spPr>
        <a:xfrm>
          <a:off x="9588500" y="702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120393</xdr:rowOff>
    </xdr:from>
    <xdr:ext cx="469744" cy="259045"/>
    <xdr:sp macro="" textlink="">
      <xdr:nvSpPr>
        <xdr:cNvPr id="108" name="n_1aveValue【道路】&#10;一人当たり延長"/>
        <xdr:cNvSpPr txBox="1"/>
      </xdr:nvSpPr>
      <xdr:spPr>
        <a:xfrm>
          <a:off x="93917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85026</xdr:rowOff>
    </xdr:from>
    <xdr:ext cx="469744" cy="259045"/>
    <xdr:sp macro="" textlink="">
      <xdr:nvSpPr>
        <xdr:cNvPr id="109" name="n_1mainValue【道路】&#10;一人当たり延長"/>
        <xdr:cNvSpPr txBox="1"/>
      </xdr:nvSpPr>
      <xdr:spPr>
        <a:xfrm>
          <a:off x="9391727" y="711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34" name="直線コネクタ 133"/>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35"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36" name="直線コネクタ 135"/>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37"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38" name="直線コネクタ 137"/>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137177</xdr:rowOff>
    </xdr:from>
    <xdr:ext cx="405111" cy="259045"/>
    <xdr:sp macro="" textlink="">
      <xdr:nvSpPr>
        <xdr:cNvPr id="139" name="【橋りょう・トンネル】&#10;有形固定資産減価償却率平均値テキスト"/>
        <xdr:cNvSpPr txBox="1"/>
      </xdr:nvSpPr>
      <xdr:spPr>
        <a:xfrm>
          <a:off x="47244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0" name="フローチャート : 判断 139"/>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1" name="フローチャート : 判断 140"/>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162560</xdr:rowOff>
    </xdr:from>
    <xdr:to>
      <xdr:col>5</xdr:col>
      <xdr:colOff>409575</xdr:colOff>
      <xdr:row>61</xdr:row>
      <xdr:rowOff>92710</xdr:rowOff>
    </xdr:to>
    <xdr:sp macro="" textlink="">
      <xdr:nvSpPr>
        <xdr:cNvPr id="147" name="円/楕円 146"/>
        <xdr:cNvSpPr/>
      </xdr:nvSpPr>
      <xdr:spPr>
        <a:xfrm>
          <a:off x="3746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110507</xdr:rowOff>
    </xdr:from>
    <xdr:ext cx="405111" cy="259045"/>
    <xdr:sp macro="" textlink="">
      <xdr:nvSpPr>
        <xdr:cNvPr id="148" name="n_1aveValue【橋りょう・トンネル】&#10;有形固定資産減価償却率"/>
        <xdr:cNvSpPr txBox="1"/>
      </xdr:nvSpPr>
      <xdr:spPr>
        <a:xfrm>
          <a:off x="3582043"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109237</xdr:rowOff>
    </xdr:from>
    <xdr:ext cx="405111" cy="259045"/>
    <xdr:sp macro="" textlink="">
      <xdr:nvSpPr>
        <xdr:cNvPr id="149" name="n_1mainValue【橋りょう・トンネル】&#10;有形固定資産減価償却率"/>
        <xdr:cNvSpPr txBox="1"/>
      </xdr:nvSpPr>
      <xdr:spPr>
        <a:xfrm>
          <a:off x="3582043"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65" name="テキスト ボックス 164"/>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67" name="テキスト ボックス 166"/>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75" name="直線コネクタ 174"/>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76"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77" name="直線コネクタ 176"/>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78"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79" name="直線コネクタ 178"/>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6592</xdr:rowOff>
    </xdr:from>
    <xdr:ext cx="534377" cy="259045"/>
    <xdr:sp macro="" textlink="">
      <xdr:nvSpPr>
        <xdr:cNvPr id="180" name="【橋りょう・トンネル】&#10;一人当たり有形固定資産（償却資産）額平均値テキスト"/>
        <xdr:cNvSpPr txBox="1"/>
      </xdr:nvSpPr>
      <xdr:spPr>
        <a:xfrm>
          <a:off x="10566400" y="10122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81" name="フローチャート : 判断 180"/>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11956</xdr:rowOff>
    </xdr:from>
    <xdr:to>
      <xdr:col>14</xdr:col>
      <xdr:colOff>79375</xdr:colOff>
      <xdr:row>60</xdr:row>
      <xdr:rowOff>113556</xdr:rowOff>
    </xdr:to>
    <xdr:sp macro="" textlink="">
      <xdr:nvSpPr>
        <xdr:cNvPr id="182" name="フローチャート : 判断 181"/>
        <xdr:cNvSpPr/>
      </xdr:nvSpPr>
      <xdr:spPr>
        <a:xfrm>
          <a:off x="9588500" y="102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133538</xdr:rowOff>
    </xdr:from>
    <xdr:to>
      <xdr:col>14</xdr:col>
      <xdr:colOff>79375</xdr:colOff>
      <xdr:row>61</xdr:row>
      <xdr:rowOff>63688</xdr:rowOff>
    </xdr:to>
    <xdr:sp macro="" textlink="">
      <xdr:nvSpPr>
        <xdr:cNvPr id="188" name="円/楕円 187"/>
        <xdr:cNvSpPr/>
      </xdr:nvSpPr>
      <xdr:spPr>
        <a:xfrm>
          <a:off x="9588500" y="1042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130083</xdr:rowOff>
    </xdr:from>
    <xdr:ext cx="534377" cy="259045"/>
    <xdr:sp macro="" textlink="">
      <xdr:nvSpPr>
        <xdr:cNvPr id="189" name="n_1aveValue【橋りょう・トンネル】&#10;一人当たり有形固定資産（償却資産）額"/>
        <xdr:cNvSpPr txBox="1"/>
      </xdr:nvSpPr>
      <xdr:spPr>
        <a:xfrm>
          <a:off x="9359411" y="100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434486</xdr:colOff>
      <xdr:row>61</xdr:row>
      <xdr:rowOff>54815</xdr:rowOff>
    </xdr:from>
    <xdr:ext cx="534377" cy="259045"/>
    <xdr:sp macro="" textlink="">
      <xdr:nvSpPr>
        <xdr:cNvPr id="190" name="n_1mainValue【橋りょう・トンネル】&#10;一人当たり有形固定資産（償却資産）額"/>
        <xdr:cNvSpPr txBox="1"/>
      </xdr:nvSpPr>
      <xdr:spPr>
        <a:xfrm>
          <a:off x="9359411" y="1051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13" name="直線コネクタ 212"/>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14"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15" name="直線コネクタ 214"/>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16"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17" name="直線コネクタ 216"/>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86885</xdr:rowOff>
    </xdr:from>
    <xdr:ext cx="405111" cy="259045"/>
    <xdr:sp macro="" textlink="">
      <xdr:nvSpPr>
        <xdr:cNvPr id="218" name="【公営住宅】&#10;有形固定資産減価償却率平均値テキスト"/>
        <xdr:cNvSpPr txBox="1"/>
      </xdr:nvSpPr>
      <xdr:spPr>
        <a:xfrm>
          <a:off x="4724400" y="14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19" name="フローチャート : 判断 218"/>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20" name="フローチャート : 判断 219"/>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74168</xdr:rowOff>
    </xdr:from>
    <xdr:to>
      <xdr:col>5</xdr:col>
      <xdr:colOff>409575</xdr:colOff>
      <xdr:row>83</xdr:row>
      <xdr:rowOff>4318</xdr:rowOff>
    </xdr:to>
    <xdr:sp macro="" textlink="">
      <xdr:nvSpPr>
        <xdr:cNvPr id="226" name="円/楕円 225"/>
        <xdr:cNvSpPr/>
      </xdr:nvSpPr>
      <xdr:spPr>
        <a:xfrm>
          <a:off x="3746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11447</xdr:rowOff>
    </xdr:from>
    <xdr:ext cx="405111" cy="259045"/>
    <xdr:sp macro="" textlink="">
      <xdr:nvSpPr>
        <xdr:cNvPr id="227" name="n_1aveValue【公営住宅】&#10;有形固定資産減価償却率"/>
        <xdr:cNvSpPr txBox="1"/>
      </xdr:nvSpPr>
      <xdr:spPr>
        <a:xfrm>
          <a:off x="3582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20845</xdr:rowOff>
    </xdr:from>
    <xdr:ext cx="405111" cy="259045"/>
    <xdr:sp macro="" textlink="">
      <xdr:nvSpPr>
        <xdr:cNvPr id="228" name="n_1mainValue【公営住宅】&#10;有形固定資産減価償却率"/>
        <xdr:cNvSpPr txBox="1"/>
      </xdr:nvSpPr>
      <xdr:spPr>
        <a:xfrm>
          <a:off x="3582043"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52" name="直線コネクタ 251"/>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53"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54" name="直線コネクタ 253"/>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55"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56" name="直線コネクタ 255"/>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99077</xdr:rowOff>
    </xdr:from>
    <xdr:ext cx="469744" cy="259045"/>
    <xdr:sp macro="" textlink="">
      <xdr:nvSpPr>
        <xdr:cNvPr id="257" name="【公営住宅】&#10;一人当たり面積平均値テキスト"/>
        <xdr:cNvSpPr txBox="1"/>
      </xdr:nvSpPr>
      <xdr:spPr>
        <a:xfrm>
          <a:off x="10566400" y="1415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58" name="フローチャート : 判断 257"/>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59" name="フローチャート : 判断 258"/>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27305</xdr:rowOff>
    </xdr:from>
    <xdr:to>
      <xdr:col>14</xdr:col>
      <xdr:colOff>79375</xdr:colOff>
      <xdr:row>83</xdr:row>
      <xdr:rowOff>128905</xdr:rowOff>
    </xdr:to>
    <xdr:sp macro="" textlink="">
      <xdr:nvSpPr>
        <xdr:cNvPr id="265" name="円/楕円 264"/>
        <xdr:cNvSpPr/>
      </xdr:nvSpPr>
      <xdr:spPr>
        <a:xfrm>
          <a:off x="9588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154957</xdr:rowOff>
    </xdr:from>
    <xdr:ext cx="469744" cy="259045"/>
    <xdr:sp macro="" textlink="">
      <xdr:nvSpPr>
        <xdr:cNvPr id="266" name="n_1aveValue【公営住宅】&#10;一人当たり面積"/>
        <xdr:cNvSpPr txBox="1"/>
      </xdr:nvSpPr>
      <xdr:spPr>
        <a:xfrm>
          <a:off x="93917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120032</xdr:rowOff>
    </xdr:from>
    <xdr:ext cx="469744" cy="259045"/>
    <xdr:sp macro="" textlink="">
      <xdr:nvSpPr>
        <xdr:cNvPr id="267" name="n_1mainValue【公営住宅】&#10;一人当たり面積"/>
        <xdr:cNvSpPr txBox="1"/>
      </xdr:nvSpPr>
      <xdr:spPr>
        <a:xfrm>
          <a:off x="9391727" y="1435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4" name="テキスト ボックス 3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6" name="テキスト ボックス 30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08" name="直線コネクタ 307"/>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09"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10" name="直線コネクタ 309"/>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11"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12" name="直線コネクタ 311"/>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3"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4" name="フローチャート : 判断 31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15" name="フローチャート : 判断 314"/>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105410</xdr:rowOff>
    </xdr:from>
    <xdr:to>
      <xdr:col>22</xdr:col>
      <xdr:colOff>415925</xdr:colOff>
      <xdr:row>40</xdr:row>
      <xdr:rowOff>35560</xdr:rowOff>
    </xdr:to>
    <xdr:sp macro="" textlink="">
      <xdr:nvSpPr>
        <xdr:cNvPr id="321" name="円/楕円 320"/>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154957</xdr:rowOff>
    </xdr:from>
    <xdr:ext cx="405111" cy="259045"/>
    <xdr:sp macro="" textlink="">
      <xdr:nvSpPr>
        <xdr:cNvPr id="322" name="n_1aveValue【認定こども園・幼稚園・保育所】&#10;有形固定資産減価償却率"/>
        <xdr:cNvSpPr txBox="1"/>
      </xdr:nvSpPr>
      <xdr:spPr>
        <a:xfrm>
          <a:off x="15266043"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26687</xdr:rowOff>
    </xdr:from>
    <xdr:ext cx="405111" cy="259045"/>
    <xdr:sp macro="" textlink="">
      <xdr:nvSpPr>
        <xdr:cNvPr id="323" name="n_1mainValue【認定こども園・幼稚園・保育所】&#10;有形固定資産減価償却率"/>
        <xdr:cNvSpPr txBox="1"/>
      </xdr:nvSpPr>
      <xdr:spPr>
        <a:xfrm>
          <a:off x="15266043"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347" name="直線コネクタ 346"/>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48"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49" name="直線コネクタ 348"/>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350"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351" name="直線コネクタ 350"/>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352"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53" name="フローチャート : 判断 352"/>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354" name="フローチャート : 判断 353"/>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82550</xdr:rowOff>
    </xdr:from>
    <xdr:to>
      <xdr:col>31</xdr:col>
      <xdr:colOff>85725</xdr:colOff>
      <xdr:row>40</xdr:row>
      <xdr:rowOff>12700</xdr:rowOff>
    </xdr:to>
    <xdr:sp macro="" textlink="">
      <xdr:nvSpPr>
        <xdr:cNvPr id="360" name="円/楕円 359"/>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128287</xdr:rowOff>
    </xdr:from>
    <xdr:ext cx="469744" cy="259045"/>
    <xdr:sp macro="" textlink="">
      <xdr:nvSpPr>
        <xdr:cNvPr id="361" name="n_1aveValue【認定こども園・幼稚園・保育所】&#10;一人当たり面積"/>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3827</xdr:rowOff>
    </xdr:from>
    <xdr:ext cx="469744" cy="259045"/>
    <xdr:sp macro="" textlink="">
      <xdr:nvSpPr>
        <xdr:cNvPr id="362" name="n_1mainValue【認定こども園・幼稚園・保育所】&#10;一人当たり面積"/>
        <xdr:cNvSpPr txBox="1"/>
      </xdr:nvSpPr>
      <xdr:spPr>
        <a:xfrm>
          <a:off x="21075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387" name="直線コネクタ 386"/>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388"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389" name="直線コネクタ 388"/>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390"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391" name="直線コネクタ 390"/>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129557</xdr:rowOff>
    </xdr:from>
    <xdr:ext cx="405111" cy="259045"/>
    <xdr:sp macro="" textlink="">
      <xdr:nvSpPr>
        <xdr:cNvPr id="392" name="【学校施設】&#10;有形固定資産減価償却率平均値テキスト"/>
        <xdr:cNvSpPr txBox="1"/>
      </xdr:nvSpPr>
      <xdr:spPr>
        <a:xfrm>
          <a:off x="164084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393" name="フローチャート : 判断 392"/>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394" name="フローチャート : 判断 393"/>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162560</xdr:rowOff>
    </xdr:from>
    <xdr:to>
      <xdr:col>22</xdr:col>
      <xdr:colOff>415925</xdr:colOff>
      <xdr:row>58</xdr:row>
      <xdr:rowOff>92710</xdr:rowOff>
    </xdr:to>
    <xdr:sp macro="" textlink="">
      <xdr:nvSpPr>
        <xdr:cNvPr id="400" name="円/楕円 399"/>
        <xdr:cNvSpPr/>
      </xdr:nvSpPr>
      <xdr:spPr>
        <a:xfrm>
          <a:off x="15430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11447</xdr:rowOff>
    </xdr:from>
    <xdr:ext cx="405111" cy="259045"/>
    <xdr:sp macro="" textlink="">
      <xdr:nvSpPr>
        <xdr:cNvPr id="401" name="n_1aveValue【学校施設】&#10;有形固定資産減価償却率"/>
        <xdr:cNvSpPr txBox="1"/>
      </xdr:nvSpPr>
      <xdr:spPr>
        <a:xfrm>
          <a:off x="15266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109237</xdr:rowOff>
    </xdr:from>
    <xdr:ext cx="405111" cy="259045"/>
    <xdr:sp macro="" textlink="">
      <xdr:nvSpPr>
        <xdr:cNvPr id="402" name="n_1mainValue【学校施設】&#10;有形固定資産減価償却率"/>
        <xdr:cNvSpPr txBox="1"/>
      </xdr:nvSpPr>
      <xdr:spPr>
        <a:xfrm>
          <a:off x="15266043"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29" name="直線コネクタ 428"/>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30"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31" name="直線コネクタ 430"/>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32"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33" name="直線コネクタ 432"/>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162758</xdr:rowOff>
    </xdr:from>
    <xdr:ext cx="469744" cy="259045"/>
    <xdr:sp macro="" textlink="">
      <xdr:nvSpPr>
        <xdr:cNvPr id="434" name="【学校施設】&#10;一人当たり面積平均値テキスト"/>
        <xdr:cNvSpPr txBox="1"/>
      </xdr:nvSpPr>
      <xdr:spPr>
        <a:xfrm>
          <a:off x="22250400" y="10621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35" name="フローチャート : 判断 434"/>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436" name="フローチャート : 判断 435"/>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122283</xdr:rowOff>
    </xdr:from>
    <xdr:to>
      <xdr:col>31</xdr:col>
      <xdr:colOff>85725</xdr:colOff>
      <xdr:row>64</xdr:row>
      <xdr:rowOff>52433</xdr:rowOff>
    </xdr:to>
    <xdr:sp macro="" textlink="">
      <xdr:nvSpPr>
        <xdr:cNvPr id="442" name="円/楕円 441"/>
        <xdr:cNvSpPr/>
      </xdr:nvSpPr>
      <xdr:spPr>
        <a:xfrm>
          <a:off x="21272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86921</xdr:rowOff>
    </xdr:from>
    <xdr:ext cx="469744" cy="259045"/>
    <xdr:sp macro="" textlink="">
      <xdr:nvSpPr>
        <xdr:cNvPr id="443" name="n_1aveValue【学校施設】&#10;一人当たり面積"/>
        <xdr:cNvSpPr txBox="1"/>
      </xdr:nvSpPr>
      <xdr:spPr>
        <a:xfrm>
          <a:off x="210757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43560</xdr:rowOff>
    </xdr:from>
    <xdr:ext cx="469744" cy="259045"/>
    <xdr:sp macro="" textlink="">
      <xdr:nvSpPr>
        <xdr:cNvPr id="444" name="n_1mainValue【学校施設】&#10;一人当たり面積"/>
        <xdr:cNvSpPr txBox="1"/>
      </xdr:nvSpPr>
      <xdr:spPr>
        <a:xfrm>
          <a:off x="21075727" y="1101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6" name="直線コネクタ 45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7" name="テキスト ボックス 45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8" name="直線コネクタ 45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9" name="テキスト ボックス 45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0" name="直線コネクタ 45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1" name="テキスト ボックス 46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2" name="直線コネクタ 46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3" name="テキスト ボックス 46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31242</xdr:rowOff>
    </xdr:from>
    <xdr:to>
      <xdr:col>23</xdr:col>
      <xdr:colOff>516889</xdr:colOff>
      <xdr:row>85</xdr:row>
      <xdr:rowOff>122682</xdr:rowOff>
    </xdr:to>
    <xdr:cxnSp macro="">
      <xdr:nvCxnSpPr>
        <xdr:cNvPr id="467" name="直線コネクタ 466"/>
        <xdr:cNvCxnSpPr/>
      </xdr:nvCxnSpPr>
      <xdr:spPr>
        <a:xfrm flipV="1">
          <a:off x="16318864" y="1340434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126509</xdr:rowOff>
    </xdr:from>
    <xdr:ext cx="405111" cy="259045"/>
    <xdr:sp macro="" textlink="">
      <xdr:nvSpPr>
        <xdr:cNvPr id="468" name="【児童館】&#10;有形固定資産減価償却率最小値テキスト"/>
        <xdr:cNvSpPr txBox="1"/>
      </xdr:nvSpPr>
      <xdr:spPr>
        <a:xfrm>
          <a:off x="16408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85</xdr:row>
      <xdr:rowOff>122682</xdr:rowOff>
    </xdr:from>
    <xdr:to>
      <xdr:col>23</xdr:col>
      <xdr:colOff>606425</xdr:colOff>
      <xdr:row>85</xdr:row>
      <xdr:rowOff>122682</xdr:rowOff>
    </xdr:to>
    <xdr:cxnSp macro="">
      <xdr:nvCxnSpPr>
        <xdr:cNvPr id="469" name="直線コネクタ 468"/>
        <xdr:cNvCxnSpPr/>
      </xdr:nvCxnSpPr>
      <xdr:spPr>
        <a:xfrm>
          <a:off x="16230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149369</xdr:rowOff>
    </xdr:from>
    <xdr:ext cx="405111" cy="259045"/>
    <xdr:sp macro="" textlink="">
      <xdr:nvSpPr>
        <xdr:cNvPr id="470" name="【児童館】&#10;有形固定資産減価償却率最大値テキスト"/>
        <xdr:cNvSpPr txBox="1"/>
      </xdr:nvSpPr>
      <xdr:spPr>
        <a:xfrm>
          <a:off x="16408400" y="1317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78</xdr:row>
      <xdr:rowOff>31242</xdr:rowOff>
    </xdr:from>
    <xdr:to>
      <xdr:col>23</xdr:col>
      <xdr:colOff>606425</xdr:colOff>
      <xdr:row>78</xdr:row>
      <xdr:rowOff>31242</xdr:rowOff>
    </xdr:to>
    <xdr:cxnSp macro="">
      <xdr:nvCxnSpPr>
        <xdr:cNvPr id="471" name="直線コネクタ 470"/>
        <xdr:cNvCxnSpPr/>
      </xdr:nvCxnSpPr>
      <xdr:spPr>
        <a:xfrm>
          <a:off x="16230600" y="1340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72"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73" name="フローチャート : 判断 472"/>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156463</xdr:rowOff>
    </xdr:from>
    <xdr:to>
      <xdr:col>22</xdr:col>
      <xdr:colOff>415925</xdr:colOff>
      <xdr:row>82</xdr:row>
      <xdr:rowOff>86613</xdr:rowOff>
    </xdr:to>
    <xdr:sp macro="" textlink="">
      <xdr:nvSpPr>
        <xdr:cNvPr id="474" name="フローチャート : 判断 473"/>
        <xdr:cNvSpPr/>
      </xdr:nvSpPr>
      <xdr:spPr>
        <a:xfrm>
          <a:off x="15430500" y="1404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76454</xdr:rowOff>
    </xdr:from>
    <xdr:to>
      <xdr:col>22</xdr:col>
      <xdr:colOff>415925</xdr:colOff>
      <xdr:row>82</xdr:row>
      <xdr:rowOff>6604</xdr:rowOff>
    </xdr:to>
    <xdr:sp macro="" textlink="">
      <xdr:nvSpPr>
        <xdr:cNvPr id="480" name="円/楕円 479"/>
        <xdr:cNvSpPr/>
      </xdr:nvSpPr>
      <xdr:spPr>
        <a:xfrm>
          <a:off x="15430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77740</xdr:rowOff>
    </xdr:from>
    <xdr:ext cx="405111" cy="259045"/>
    <xdr:sp macro="" textlink="">
      <xdr:nvSpPr>
        <xdr:cNvPr id="481" name="n_1aveValue【児童館】&#10;有形固定資産減価償却率"/>
        <xdr:cNvSpPr txBox="1"/>
      </xdr:nvSpPr>
      <xdr:spPr>
        <a:xfrm>
          <a:off x="15266043"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23131</xdr:rowOff>
    </xdr:from>
    <xdr:ext cx="405111" cy="259045"/>
    <xdr:sp macro="" textlink="">
      <xdr:nvSpPr>
        <xdr:cNvPr id="482" name="n_1mainValue【児童館】&#10;有形固定資産減価償却率"/>
        <xdr:cNvSpPr txBox="1"/>
      </xdr:nvSpPr>
      <xdr:spPr>
        <a:xfrm>
          <a:off x="15266043" y="1373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06" name="直線コネクタ 505"/>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07"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08" name="直線コネクタ 50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09"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10" name="直線コネクタ 509"/>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11" name="【児童館】&#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2" name="フローチャート : 判断 51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13" name="フローチャート : 判断 512"/>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158750</xdr:rowOff>
    </xdr:from>
    <xdr:to>
      <xdr:col>31</xdr:col>
      <xdr:colOff>85725</xdr:colOff>
      <xdr:row>86</xdr:row>
      <xdr:rowOff>88900</xdr:rowOff>
    </xdr:to>
    <xdr:sp macro="" textlink="">
      <xdr:nvSpPr>
        <xdr:cNvPr id="519" name="円/楕円 518"/>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86377</xdr:rowOff>
    </xdr:from>
    <xdr:ext cx="469744" cy="259045"/>
    <xdr:sp macro="" textlink="">
      <xdr:nvSpPr>
        <xdr:cNvPr id="520"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80027</xdr:rowOff>
    </xdr:from>
    <xdr:ext cx="469744" cy="259045"/>
    <xdr:sp macro="" textlink="">
      <xdr:nvSpPr>
        <xdr:cNvPr id="521"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2" name="テキスト ボックス 53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3" name="直線コネクタ 5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4" name="テキスト ボックス 53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5" name="直線コネクタ 5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6" name="テキスト ボックス 5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7" name="直線コネクタ 5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8" name="テキスト ボックス 5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9" name="直線コネクタ 5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0" name="テキスト ボックス 5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1" name="直線コネクタ 5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2" name="テキスト ボックス 5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3" name="直線コネクタ 5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4" name="テキスト ボックス 54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6" name="テキスト ボックス 54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102326</xdr:rowOff>
    </xdr:from>
    <xdr:to>
      <xdr:col>23</xdr:col>
      <xdr:colOff>516889</xdr:colOff>
      <xdr:row>107</xdr:row>
      <xdr:rowOff>156211</xdr:rowOff>
    </xdr:to>
    <xdr:cxnSp macro="">
      <xdr:nvCxnSpPr>
        <xdr:cNvPr id="548" name="直線コネクタ 547"/>
        <xdr:cNvCxnSpPr/>
      </xdr:nvCxnSpPr>
      <xdr:spPr>
        <a:xfrm flipV="1">
          <a:off x="16318864" y="1724732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549" name="【公民館】&#10;有形固定資産減価償却率最小値テキスト"/>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550" name="直線コネクタ 549"/>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49003</xdr:rowOff>
    </xdr:from>
    <xdr:ext cx="405111" cy="259045"/>
    <xdr:sp macro="" textlink="">
      <xdr:nvSpPr>
        <xdr:cNvPr id="551" name="【公民館】&#10;有形固定資産減価償却率最大値テキスト"/>
        <xdr:cNvSpPr txBox="1"/>
      </xdr:nvSpPr>
      <xdr:spPr>
        <a:xfrm>
          <a:off x="164084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100</xdr:row>
      <xdr:rowOff>102326</xdr:rowOff>
    </xdr:from>
    <xdr:to>
      <xdr:col>23</xdr:col>
      <xdr:colOff>606425</xdr:colOff>
      <xdr:row>100</xdr:row>
      <xdr:rowOff>102326</xdr:rowOff>
    </xdr:to>
    <xdr:cxnSp macro="">
      <xdr:nvCxnSpPr>
        <xdr:cNvPr id="552" name="直線コネクタ 551"/>
        <xdr:cNvCxnSpPr/>
      </xdr:nvCxnSpPr>
      <xdr:spPr>
        <a:xfrm>
          <a:off x="16230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93634</xdr:rowOff>
    </xdr:from>
    <xdr:ext cx="405111" cy="259045"/>
    <xdr:sp macro="" textlink="">
      <xdr:nvSpPr>
        <xdr:cNvPr id="553" name="【公民館】&#10;有形固定資産減価償却率平均値テキスト"/>
        <xdr:cNvSpPr txBox="1"/>
      </xdr:nvSpPr>
      <xdr:spPr>
        <a:xfrm>
          <a:off x="16408400" y="1809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115207</xdr:rowOff>
    </xdr:from>
    <xdr:to>
      <xdr:col>23</xdr:col>
      <xdr:colOff>568325</xdr:colOff>
      <xdr:row>106</xdr:row>
      <xdr:rowOff>45357</xdr:rowOff>
    </xdr:to>
    <xdr:sp macro="" textlink="">
      <xdr:nvSpPr>
        <xdr:cNvPr id="554" name="フローチャート : 判断 553"/>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134801</xdr:rowOff>
    </xdr:from>
    <xdr:to>
      <xdr:col>22</xdr:col>
      <xdr:colOff>415925</xdr:colOff>
      <xdr:row>106</xdr:row>
      <xdr:rowOff>64951</xdr:rowOff>
    </xdr:to>
    <xdr:sp macro="" textlink="">
      <xdr:nvSpPr>
        <xdr:cNvPr id="555" name="フローチャート : 判断 554"/>
        <xdr:cNvSpPr/>
      </xdr:nvSpPr>
      <xdr:spPr>
        <a:xfrm>
          <a:off x="15430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134801</xdr:rowOff>
    </xdr:from>
    <xdr:to>
      <xdr:col>22</xdr:col>
      <xdr:colOff>415925</xdr:colOff>
      <xdr:row>106</xdr:row>
      <xdr:rowOff>64951</xdr:rowOff>
    </xdr:to>
    <xdr:sp macro="" textlink="">
      <xdr:nvSpPr>
        <xdr:cNvPr id="561" name="円/楕円 560"/>
        <xdr:cNvSpPr/>
      </xdr:nvSpPr>
      <xdr:spPr>
        <a:xfrm>
          <a:off x="15430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56078</xdr:rowOff>
    </xdr:from>
    <xdr:ext cx="405111" cy="259045"/>
    <xdr:sp macro="" textlink="">
      <xdr:nvSpPr>
        <xdr:cNvPr id="562" name="n_1aveValue【公民館】&#10;有形固定資産減価償却率"/>
        <xdr:cNvSpPr txBox="1"/>
      </xdr:nvSpPr>
      <xdr:spPr>
        <a:xfrm>
          <a:off x="15266043"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81478</xdr:rowOff>
    </xdr:from>
    <xdr:ext cx="405111" cy="259045"/>
    <xdr:sp macro="" textlink="">
      <xdr:nvSpPr>
        <xdr:cNvPr id="563" name="n_1mainValue【公民館】&#10;有形固定資産減価償却率"/>
        <xdr:cNvSpPr txBox="1"/>
      </xdr:nvSpPr>
      <xdr:spPr>
        <a:xfrm>
          <a:off x="15266043"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4" name="テキスト ボックス 5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149679</xdr:rowOff>
    </xdr:from>
    <xdr:to>
      <xdr:col>32</xdr:col>
      <xdr:colOff>186689</xdr:colOff>
      <xdr:row>109</xdr:row>
      <xdr:rowOff>57150</xdr:rowOff>
    </xdr:to>
    <xdr:cxnSp macro="">
      <xdr:nvCxnSpPr>
        <xdr:cNvPr id="590" name="直線コネクタ 589"/>
        <xdr:cNvCxnSpPr/>
      </xdr:nvCxnSpPr>
      <xdr:spPr>
        <a:xfrm flipV="1">
          <a:off x="22160864" y="17123229"/>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60977</xdr:rowOff>
    </xdr:from>
    <xdr:ext cx="469744" cy="259045"/>
    <xdr:sp macro="" textlink="">
      <xdr:nvSpPr>
        <xdr:cNvPr id="591" name="【公民館】&#10;一人当たり面積最小値テキスト"/>
        <xdr:cNvSpPr txBox="1"/>
      </xdr:nvSpPr>
      <xdr:spPr>
        <a:xfrm>
          <a:off x="222504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109</xdr:row>
      <xdr:rowOff>57150</xdr:rowOff>
    </xdr:from>
    <xdr:to>
      <xdr:col>32</xdr:col>
      <xdr:colOff>276225</xdr:colOff>
      <xdr:row>109</xdr:row>
      <xdr:rowOff>57150</xdr:rowOff>
    </xdr:to>
    <xdr:cxnSp macro="">
      <xdr:nvCxnSpPr>
        <xdr:cNvPr id="592" name="直線コネクタ 591"/>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96356</xdr:rowOff>
    </xdr:from>
    <xdr:ext cx="469744" cy="259045"/>
    <xdr:sp macro="" textlink="">
      <xdr:nvSpPr>
        <xdr:cNvPr id="593" name="【公民館】&#10;一人当たり面積最大値テキスト"/>
        <xdr:cNvSpPr txBox="1"/>
      </xdr:nvSpPr>
      <xdr:spPr>
        <a:xfrm>
          <a:off x="22250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99</xdr:row>
      <xdr:rowOff>149679</xdr:rowOff>
    </xdr:from>
    <xdr:to>
      <xdr:col>32</xdr:col>
      <xdr:colOff>276225</xdr:colOff>
      <xdr:row>99</xdr:row>
      <xdr:rowOff>149679</xdr:rowOff>
    </xdr:to>
    <xdr:cxnSp macro="">
      <xdr:nvCxnSpPr>
        <xdr:cNvPr id="594" name="直線コネクタ 593"/>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39206</xdr:rowOff>
    </xdr:from>
    <xdr:ext cx="469744" cy="259045"/>
    <xdr:sp macro="" textlink="">
      <xdr:nvSpPr>
        <xdr:cNvPr id="595" name="【公民館】&#10;一人当たり面積平均値テキスト"/>
        <xdr:cNvSpPr txBox="1"/>
      </xdr:nvSpPr>
      <xdr:spPr>
        <a:xfrm>
          <a:off x="22250400" y="180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60779</xdr:rowOff>
    </xdr:from>
    <xdr:to>
      <xdr:col>32</xdr:col>
      <xdr:colOff>238125</xdr:colOff>
      <xdr:row>105</xdr:row>
      <xdr:rowOff>162379</xdr:rowOff>
    </xdr:to>
    <xdr:sp macro="" textlink="">
      <xdr:nvSpPr>
        <xdr:cNvPr id="596" name="フローチャート : 判断 595"/>
        <xdr:cNvSpPr/>
      </xdr:nvSpPr>
      <xdr:spPr>
        <a:xfrm>
          <a:off x="221107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166914</xdr:rowOff>
    </xdr:from>
    <xdr:to>
      <xdr:col>31</xdr:col>
      <xdr:colOff>85725</xdr:colOff>
      <xdr:row>105</xdr:row>
      <xdr:rowOff>97064</xdr:rowOff>
    </xdr:to>
    <xdr:sp macro="" textlink="">
      <xdr:nvSpPr>
        <xdr:cNvPr id="597" name="フローチャート : 判断 596"/>
        <xdr:cNvSpPr/>
      </xdr:nvSpPr>
      <xdr:spPr>
        <a:xfrm>
          <a:off x="21272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107043</xdr:rowOff>
    </xdr:from>
    <xdr:to>
      <xdr:col>31</xdr:col>
      <xdr:colOff>85725</xdr:colOff>
      <xdr:row>107</xdr:row>
      <xdr:rowOff>37193</xdr:rowOff>
    </xdr:to>
    <xdr:sp macro="" textlink="">
      <xdr:nvSpPr>
        <xdr:cNvPr id="603" name="円/楕円 602"/>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113591</xdr:rowOff>
    </xdr:from>
    <xdr:ext cx="469744" cy="259045"/>
    <xdr:sp macro="" textlink="">
      <xdr:nvSpPr>
        <xdr:cNvPr id="604" name="n_1aveValue【公民館】&#10;一人当たり面積"/>
        <xdr:cNvSpPr txBox="1"/>
      </xdr:nvSpPr>
      <xdr:spPr>
        <a:xfrm>
          <a:off x="210757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28320</xdr:rowOff>
    </xdr:from>
    <xdr:ext cx="469744" cy="259045"/>
    <xdr:sp macro="" textlink="">
      <xdr:nvSpPr>
        <xdr:cNvPr id="605" name="n_1main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平成２</a:t>
          </a:r>
          <a:r>
            <a:rPr lang="ja-JP" altLang="en-US" sz="1400">
              <a:solidFill>
                <a:schemeClr val="dk1"/>
              </a:solidFill>
              <a:effectLst/>
              <a:latin typeface="+mn-lt"/>
              <a:ea typeface="+mn-ea"/>
              <a:cs typeface="+mn-cs"/>
            </a:rPr>
            <a:t>７</a:t>
          </a:r>
          <a:r>
            <a:rPr lang="ja-JP" altLang="ja-JP" sz="1400">
              <a:solidFill>
                <a:schemeClr val="dk1"/>
              </a:solidFill>
              <a:effectLst/>
              <a:latin typeface="+mn-lt"/>
              <a:ea typeface="+mn-ea"/>
              <a:cs typeface="+mn-cs"/>
            </a:rPr>
            <a:t>年度末において、当市で有形固定資産減価償却率が類似団体と比較して特に大きな施設類型は、道路、公営住宅、学校施設である。道路は、７９．７ポイントと類似団体と比べて高く全国平均を若干上回る程度であるが、１９８０年代以前に整備された道路の整備費が資産の約９割を占めており、老朽化度合いが高い状況である。</a:t>
          </a:r>
          <a:endParaRPr lang="ja-JP" altLang="ja-JP" sz="1400">
            <a:effectLst/>
          </a:endParaRPr>
        </a:p>
        <a:p>
          <a:r>
            <a:rPr lang="ja-JP" altLang="ja-JP" sz="1400">
              <a:solidFill>
                <a:schemeClr val="dk1"/>
              </a:solidFill>
              <a:effectLst/>
              <a:latin typeface="+mn-lt"/>
              <a:ea typeface="+mn-ea"/>
              <a:cs typeface="+mn-cs"/>
            </a:rPr>
            <a:t>　公営住宅は、６６．２ポイントであり、老朽化の解消のため、建替事業を実施している。</a:t>
          </a:r>
          <a:endParaRPr lang="ja-JP" altLang="ja-JP" sz="1400">
            <a:effectLst/>
          </a:endParaRPr>
        </a:p>
        <a:p>
          <a:r>
            <a:rPr lang="ja-JP" altLang="ja-JP" sz="1400">
              <a:solidFill>
                <a:schemeClr val="dk1"/>
              </a:solidFill>
              <a:effectLst/>
              <a:latin typeface="+mn-lt"/>
              <a:ea typeface="+mn-ea"/>
              <a:cs typeface="+mn-cs"/>
            </a:rPr>
            <a:t>　学校施設は、６７．９ポイントであり、老朽化対策のため、建替えと比較して安価である学校施設の長寿命化のための耐震改修を中心に実施してきたこともあり、１９８０年代以前の取得価額が全体の約７割を占めているが、安全に学校が使用できる状態である。</a:t>
          </a:r>
          <a:endParaRPr lang="ja-JP" altLang="ja-JP" sz="1400">
            <a:effectLst/>
          </a:endParaRPr>
        </a:p>
        <a:p>
          <a:endParaRPr kumimoji="1" lang="ja-JP" altLang="en-US" sz="14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595,495
565,506
61.95
200,705,069
191,136,746
7,773,997
101,599,980
162,525,369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8272</xdr:rowOff>
    </xdr:from>
    <xdr:ext cx="405111" cy="259045"/>
    <xdr:sp macro="" textlink="">
      <xdr:nvSpPr>
        <xdr:cNvPr id="65" name="n_1aveValue【図書館】&#10;有形固定資産減価償却率"/>
        <xdr:cNvSpPr txBox="1"/>
      </xdr:nvSpPr>
      <xdr:spPr>
        <a:xfrm>
          <a:off x="3582043"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10160</xdr:rowOff>
    </xdr:from>
    <xdr:to>
      <xdr:col>5</xdr:col>
      <xdr:colOff>409575</xdr:colOff>
      <xdr:row>40</xdr:row>
      <xdr:rowOff>111760</xdr:rowOff>
    </xdr:to>
    <xdr:sp macro="" textlink="">
      <xdr:nvSpPr>
        <xdr:cNvPr id="71" name="円/楕円 70"/>
        <xdr:cNvSpPr/>
      </xdr:nvSpPr>
      <xdr:spPr>
        <a:xfrm>
          <a:off x="3746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102887</xdr:rowOff>
    </xdr:from>
    <xdr:ext cx="405111" cy="259045"/>
    <xdr:sp macro="" textlink="">
      <xdr:nvSpPr>
        <xdr:cNvPr id="72" name="n_1mainValue【図書館】&#10;有形固定資産減価償却率"/>
        <xdr:cNvSpPr txBox="1"/>
      </xdr:nvSpPr>
      <xdr:spPr>
        <a:xfrm>
          <a:off x="3582043"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5" name="直線コネクタ 94"/>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8"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9" name="直線コネクタ 9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0"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1" name="フローチャート : 判断 100"/>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3827</xdr:rowOff>
    </xdr:from>
    <xdr:ext cx="469744" cy="259045"/>
    <xdr:sp macro="" textlink="">
      <xdr:nvSpPr>
        <xdr:cNvPr id="103"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2540</xdr:rowOff>
    </xdr:from>
    <xdr:to>
      <xdr:col>14</xdr:col>
      <xdr:colOff>79375</xdr:colOff>
      <xdr:row>34</xdr:row>
      <xdr:rowOff>104140</xdr:rowOff>
    </xdr:to>
    <xdr:sp macro="" textlink="">
      <xdr:nvSpPr>
        <xdr:cNvPr id="109" name="円/楕円 108"/>
        <xdr:cNvSpPr/>
      </xdr:nvSpPr>
      <xdr:spPr>
        <a:xfrm>
          <a:off x="9588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120667</xdr:rowOff>
    </xdr:from>
    <xdr:ext cx="469744" cy="259045"/>
    <xdr:sp macro="" textlink="">
      <xdr:nvSpPr>
        <xdr:cNvPr id="110" name="n_1mainValue【図書館】&#10;一人当たり面積"/>
        <xdr:cNvSpPr txBox="1"/>
      </xdr:nvSpPr>
      <xdr:spPr>
        <a:xfrm>
          <a:off x="9391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37" name="直線コネクタ 136"/>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0"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1" name="直線コネクタ 140"/>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100710</xdr:rowOff>
    </xdr:from>
    <xdr:ext cx="405111" cy="259045"/>
    <xdr:sp macro="" textlink="">
      <xdr:nvSpPr>
        <xdr:cNvPr id="142" name="【体育館・プール】&#10;有形固定資産減価償却率平均値テキスト"/>
        <xdr:cNvSpPr txBox="1"/>
      </xdr:nvSpPr>
      <xdr:spPr>
        <a:xfrm>
          <a:off x="47244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3" name="フローチャート : 判断 142"/>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44" name="フローチャート : 判断 143"/>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91820</xdr:rowOff>
    </xdr:from>
    <xdr:ext cx="405111" cy="259045"/>
    <xdr:sp macro="" textlink="">
      <xdr:nvSpPr>
        <xdr:cNvPr id="145" name="n_1aveValue【体育館・プール】&#10;有形固定資産減価償却率"/>
        <xdr:cNvSpPr txBox="1"/>
      </xdr:nvSpPr>
      <xdr:spPr>
        <a:xfrm>
          <a:off x="3582043"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39007</xdr:rowOff>
    </xdr:from>
    <xdr:to>
      <xdr:col>5</xdr:col>
      <xdr:colOff>409575</xdr:colOff>
      <xdr:row>59</xdr:row>
      <xdr:rowOff>140607</xdr:rowOff>
    </xdr:to>
    <xdr:sp macro="" textlink="">
      <xdr:nvSpPr>
        <xdr:cNvPr id="151" name="円/楕円 150"/>
        <xdr:cNvSpPr/>
      </xdr:nvSpPr>
      <xdr:spPr>
        <a:xfrm>
          <a:off x="3746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131734</xdr:rowOff>
    </xdr:from>
    <xdr:ext cx="405111" cy="259045"/>
    <xdr:sp macro="" textlink="">
      <xdr:nvSpPr>
        <xdr:cNvPr id="152" name="n_1mainValue【体育館・プール】&#10;有形固定資産減価償却率"/>
        <xdr:cNvSpPr txBox="1"/>
      </xdr:nvSpPr>
      <xdr:spPr>
        <a:xfrm>
          <a:off x="3582043"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76" name="直線コネクタ 175"/>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77"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78" name="直線コネクタ 177"/>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79"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0" name="直線コネクタ 179"/>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38117</xdr:rowOff>
    </xdr:from>
    <xdr:ext cx="469744" cy="259045"/>
    <xdr:sp macro="" textlink="">
      <xdr:nvSpPr>
        <xdr:cNvPr id="181" name="【体育館・プール】&#10;一人当たり面積平均値テキスト"/>
        <xdr:cNvSpPr txBox="1"/>
      </xdr:nvSpPr>
      <xdr:spPr>
        <a:xfrm>
          <a:off x="105664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82" name="フローチャート : 判断 181"/>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83" name="フローチャート : 判断 182"/>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162577</xdr:rowOff>
    </xdr:from>
    <xdr:ext cx="469744" cy="259045"/>
    <xdr:sp macro="" textlink="">
      <xdr:nvSpPr>
        <xdr:cNvPr id="184"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120650</xdr:rowOff>
    </xdr:from>
    <xdr:to>
      <xdr:col>14</xdr:col>
      <xdr:colOff>79375</xdr:colOff>
      <xdr:row>62</xdr:row>
      <xdr:rowOff>50800</xdr:rowOff>
    </xdr:to>
    <xdr:sp macro="" textlink="">
      <xdr:nvSpPr>
        <xdr:cNvPr id="190" name="円/楕円 189"/>
        <xdr:cNvSpPr/>
      </xdr:nvSpPr>
      <xdr:spPr>
        <a:xfrm>
          <a:off x="958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41927</xdr:rowOff>
    </xdr:from>
    <xdr:ext cx="469744" cy="259045"/>
    <xdr:sp macro="" textlink="">
      <xdr:nvSpPr>
        <xdr:cNvPr id="191" name="n_1mainValue【体育館・プール】&#10;一人当たり面積"/>
        <xdr:cNvSpPr txBox="1"/>
      </xdr:nvSpPr>
      <xdr:spPr>
        <a:xfrm>
          <a:off x="9391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0" name="テキスト ボックス 20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14" name="直線コネクタ 213"/>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15"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16" name="直線コネクタ 215"/>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7"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18" name="直線コネクタ 217"/>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19" name="【福祉施設】&#10;有形固定資産減価償却率平均値テキスト"/>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20" name="フローチャート : 判断 219"/>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21" name="フローチャート : 判断 220"/>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4590</xdr:rowOff>
    </xdr:from>
    <xdr:ext cx="405111" cy="259045"/>
    <xdr:sp macro="" textlink="">
      <xdr:nvSpPr>
        <xdr:cNvPr id="222" name="n_1aveValue【福祉施設】&#10;有形固定資産減価償却率"/>
        <xdr:cNvSpPr txBox="1"/>
      </xdr:nvSpPr>
      <xdr:spPr>
        <a:xfrm>
          <a:off x="3582043"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46737</xdr:rowOff>
    </xdr:from>
    <xdr:to>
      <xdr:col>5</xdr:col>
      <xdr:colOff>409575</xdr:colOff>
      <xdr:row>82</xdr:row>
      <xdr:rowOff>148337</xdr:rowOff>
    </xdr:to>
    <xdr:sp macro="" textlink="">
      <xdr:nvSpPr>
        <xdr:cNvPr id="228" name="円/楕円 227"/>
        <xdr:cNvSpPr/>
      </xdr:nvSpPr>
      <xdr:spPr>
        <a:xfrm>
          <a:off x="3746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164864</xdr:rowOff>
    </xdr:from>
    <xdr:ext cx="405111" cy="259045"/>
    <xdr:sp macro="" textlink="">
      <xdr:nvSpPr>
        <xdr:cNvPr id="229" name="n_1mainValue【福祉施設】&#10;有形固定資産減価償却率"/>
        <xdr:cNvSpPr txBox="1"/>
      </xdr:nvSpPr>
      <xdr:spPr>
        <a:xfrm>
          <a:off x="3582043" y="138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53" name="直線コネクタ 252"/>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54"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55" name="直線コネクタ 254"/>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56"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57" name="直線コネクタ 256"/>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105427</xdr:rowOff>
    </xdr:from>
    <xdr:ext cx="469744" cy="259045"/>
    <xdr:sp macro="" textlink="">
      <xdr:nvSpPr>
        <xdr:cNvPr id="258" name="【福祉施設】&#10;一人当たり面積平均値テキスト"/>
        <xdr:cNvSpPr txBox="1"/>
      </xdr:nvSpPr>
      <xdr:spPr>
        <a:xfrm>
          <a:off x="10566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59" name="フローチャート : 判断 258"/>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60" name="フローチャート : 判断 259"/>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149877</xdr:rowOff>
    </xdr:from>
    <xdr:ext cx="469744" cy="259045"/>
    <xdr:sp macro="" textlink="">
      <xdr:nvSpPr>
        <xdr:cNvPr id="261" name="n_1aveValue【福祉施設】&#10;一人当たり面積"/>
        <xdr:cNvSpPr txBox="1"/>
      </xdr:nvSpPr>
      <xdr:spPr>
        <a:xfrm>
          <a:off x="93917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69850</xdr:rowOff>
    </xdr:from>
    <xdr:to>
      <xdr:col>14</xdr:col>
      <xdr:colOff>79375</xdr:colOff>
      <xdr:row>84</xdr:row>
      <xdr:rowOff>0</xdr:rowOff>
    </xdr:to>
    <xdr:sp macro="" textlink="">
      <xdr:nvSpPr>
        <xdr:cNvPr id="267" name="円/楕円 266"/>
        <xdr:cNvSpPr/>
      </xdr:nvSpPr>
      <xdr:spPr>
        <a:xfrm>
          <a:off x="9588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162577</xdr:rowOff>
    </xdr:from>
    <xdr:ext cx="469744" cy="259045"/>
    <xdr:sp macro="" textlink="">
      <xdr:nvSpPr>
        <xdr:cNvPr id="268" name="n_1mainValue【福祉施設】&#10;一人当たり面積"/>
        <xdr:cNvSpPr txBox="1"/>
      </xdr:nvSpPr>
      <xdr:spPr>
        <a:xfrm>
          <a:off x="9391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9" name="テキスト ボックス 27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0" name="直線コネクタ 2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1" name="テキスト ボックス 28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2" name="直線コネクタ 2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3" name="テキスト ボックス 2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4" name="直線コネクタ 2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5" name="テキスト ボックス 2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6" name="直線コネクタ 2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7" name="テキスト ボックス 2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8" name="直線コネクタ 2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9" name="テキスト ボックス 28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293" name="直線コネクタ 292"/>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94"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95" name="直線コネクタ 294"/>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296"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297" name="直線コネクタ 296"/>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11447</xdr:rowOff>
    </xdr:from>
    <xdr:ext cx="405111" cy="259045"/>
    <xdr:sp macro="" textlink="">
      <xdr:nvSpPr>
        <xdr:cNvPr id="298" name="【市民会館】&#10;有形固定資産減価償却率平均値テキスト"/>
        <xdr:cNvSpPr txBox="1"/>
      </xdr:nvSpPr>
      <xdr:spPr>
        <a:xfrm>
          <a:off x="47244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299" name="フローチャート : 判断 298"/>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00" name="フローチャート : 判断 299"/>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114316</xdr:rowOff>
    </xdr:from>
    <xdr:ext cx="405111" cy="259045"/>
    <xdr:sp macro="" textlink="">
      <xdr:nvSpPr>
        <xdr:cNvPr id="301" name="n_1aveValue【市民会館】&#10;有形固定資産減価償却率"/>
        <xdr:cNvSpPr txBox="1"/>
      </xdr:nvSpPr>
      <xdr:spPr>
        <a:xfrm>
          <a:off x="3582043"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151130</xdr:rowOff>
    </xdr:from>
    <xdr:to>
      <xdr:col>5</xdr:col>
      <xdr:colOff>409575</xdr:colOff>
      <xdr:row>105</xdr:row>
      <xdr:rowOff>81280</xdr:rowOff>
    </xdr:to>
    <xdr:sp macro="" textlink="">
      <xdr:nvSpPr>
        <xdr:cNvPr id="307" name="円/楕円 306"/>
        <xdr:cNvSpPr/>
      </xdr:nvSpPr>
      <xdr:spPr>
        <a:xfrm>
          <a:off x="3746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97807</xdr:rowOff>
    </xdr:from>
    <xdr:ext cx="405111" cy="259045"/>
    <xdr:sp macro="" textlink="">
      <xdr:nvSpPr>
        <xdr:cNvPr id="308" name="n_1mainValue【市民会館】&#10;有形固定資産減価償却率"/>
        <xdr:cNvSpPr txBox="1"/>
      </xdr:nvSpPr>
      <xdr:spPr>
        <a:xfrm>
          <a:off x="3582043"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19" name="直線コネクタ 318"/>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20" name="テキスト ボックス 319"/>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21" name="直線コネクタ 32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22" name="テキスト ボックス 32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23" name="直線コネクタ 322"/>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24" name="テキスト ボックス 323"/>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27" name="直線コネクタ 326"/>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28" name="テキスト ボックス 327"/>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9" name="直線コネクタ 32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30" name="テキスト ボックス 32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31" name="直線コネクタ 330"/>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32" name="テキスト ボックス 331"/>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36" name="直線コネクタ 335"/>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37"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38" name="直線コネクタ 337"/>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39"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40" name="直線コネクタ 339"/>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118127</xdr:rowOff>
    </xdr:from>
    <xdr:ext cx="469744" cy="259045"/>
    <xdr:sp macro="" textlink="">
      <xdr:nvSpPr>
        <xdr:cNvPr id="341" name="【市民会館】&#10;一人当たり面積平均値テキスト"/>
        <xdr:cNvSpPr txBox="1"/>
      </xdr:nvSpPr>
      <xdr:spPr>
        <a:xfrm>
          <a:off x="10566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42" name="フローチャート : 判断 341"/>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43" name="フローチャート : 判断 342"/>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118127</xdr:rowOff>
    </xdr:from>
    <xdr:ext cx="469744" cy="259045"/>
    <xdr:sp macro="" textlink="">
      <xdr:nvSpPr>
        <xdr:cNvPr id="344" name="n_1aveValue【市民会館】&#10;一人当たり面積"/>
        <xdr:cNvSpPr txBox="1"/>
      </xdr:nvSpPr>
      <xdr:spPr>
        <a:xfrm>
          <a:off x="93917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15875</xdr:rowOff>
    </xdr:from>
    <xdr:to>
      <xdr:col>14</xdr:col>
      <xdr:colOff>79375</xdr:colOff>
      <xdr:row>104</xdr:row>
      <xdr:rowOff>117475</xdr:rowOff>
    </xdr:to>
    <xdr:sp macro="" textlink="">
      <xdr:nvSpPr>
        <xdr:cNvPr id="350" name="円/楕円 349"/>
        <xdr:cNvSpPr/>
      </xdr:nvSpPr>
      <xdr:spPr>
        <a:xfrm>
          <a:off x="9588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134002</xdr:rowOff>
    </xdr:from>
    <xdr:ext cx="469744" cy="259045"/>
    <xdr:sp macro="" textlink="">
      <xdr:nvSpPr>
        <xdr:cNvPr id="351" name="n_1mainValue【市民会館】&#10;一人当たり面積"/>
        <xdr:cNvSpPr txBox="1"/>
      </xdr:nvSpPr>
      <xdr:spPr>
        <a:xfrm>
          <a:off x="93917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3" name="直線コネクタ 36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4" name="テキスト ボックス 36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5" name="直線コネクタ 36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6" name="テキスト ボックス 36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7" name="直線コネクタ 36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8" name="テキスト ボックス 36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9" name="直線コネクタ 36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0" name="テキスト ボックス 36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74" name="直線コネクタ 373"/>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75"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376" name="直線コネクタ 375"/>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377"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378" name="直線コネクタ 377"/>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379" name="【一般廃棄物処理施設】&#10;有形固定資産減価償却率平均値テキスト"/>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380" name="フローチャート : 判断 379"/>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81" name="フローチャート : 判断 380"/>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52087</xdr:rowOff>
    </xdr:from>
    <xdr:ext cx="405111" cy="259045"/>
    <xdr:sp macro="" textlink="">
      <xdr:nvSpPr>
        <xdr:cNvPr id="382" name="n_1aveValue【一般廃棄物処理施設】&#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64262</xdr:rowOff>
    </xdr:from>
    <xdr:to>
      <xdr:col>22</xdr:col>
      <xdr:colOff>415925</xdr:colOff>
      <xdr:row>38</xdr:row>
      <xdr:rowOff>165862</xdr:rowOff>
    </xdr:to>
    <xdr:sp macro="" textlink="">
      <xdr:nvSpPr>
        <xdr:cNvPr id="388" name="円/楕円 387"/>
        <xdr:cNvSpPr/>
      </xdr:nvSpPr>
      <xdr:spPr>
        <a:xfrm>
          <a:off x="154305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156989</xdr:rowOff>
    </xdr:from>
    <xdr:ext cx="405111" cy="259045"/>
    <xdr:sp macro="" textlink="">
      <xdr:nvSpPr>
        <xdr:cNvPr id="389" name="n_1mainValue【一般廃棄物処理施設】&#10;有形固定資産減価償却率"/>
        <xdr:cNvSpPr txBox="1"/>
      </xdr:nvSpPr>
      <xdr:spPr>
        <a:xfrm>
          <a:off x="15266043"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00" name="テキスト ボックス 399"/>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01" name="直線コネクタ 40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02" name="テキスト ボックス 401"/>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3" name="直線コネクタ 40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4" name="テキスト ボックス 40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5" name="直線コネクタ 40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6" name="テキスト ボックス 40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7" name="直線コネクタ 40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8" name="テキスト ボックス 40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9" name="直線コネクタ 40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10" name="テキスト ボックス 40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1" name="直線コネクタ 41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12" name="テキスト ボックス 41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16" name="直線コネクタ 415"/>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17"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18" name="直線コネクタ 417"/>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19"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20" name="直線コネクタ 419"/>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50755</xdr:rowOff>
    </xdr:from>
    <xdr:ext cx="534377" cy="259045"/>
    <xdr:sp macro="" textlink="">
      <xdr:nvSpPr>
        <xdr:cNvPr id="421" name="【一般廃棄物処理施設】&#10;一人当たり有形固定資産（償却資産）額平均値テキスト"/>
        <xdr:cNvSpPr txBox="1"/>
      </xdr:nvSpPr>
      <xdr:spPr>
        <a:xfrm>
          <a:off x="22250400" y="656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22" name="フローチャート : 判断 421"/>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423" name="フローチャート : 判断 422"/>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27921</xdr:rowOff>
    </xdr:from>
    <xdr:ext cx="534377" cy="259045"/>
    <xdr:sp macro="" textlink="">
      <xdr:nvSpPr>
        <xdr:cNvPr id="424" name="n_1aveValue【一般廃棄物処理施設】&#10;一人当たり有形固定資産（償却資産）額"/>
        <xdr:cNvSpPr txBox="1"/>
      </xdr:nvSpPr>
      <xdr:spPr>
        <a:xfrm>
          <a:off x="21043411" y="65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154265</xdr:rowOff>
    </xdr:from>
    <xdr:to>
      <xdr:col>31</xdr:col>
      <xdr:colOff>85725</xdr:colOff>
      <xdr:row>40</xdr:row>
      <xdr:rowOff>84415</xdr:rowOff>
    </xdr:to>
    <xdr:sp macro="" textlink="">
      <xdr:nvSpPr>
        <xdr:cNvPr id="430" name="円/楕円 429"/>
        <xdr:cNvSpPr/>
      </xdr:nvSpPr>
      <xdr:spPr>
        <a:xfrm>
          <a:off x="21272500" y="68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75542</xdr:rowOff>
    </xdr:from>
    <xdr:ext cx="534377" cy="259045"/>
    <xdr:sp macro="" textlink="">
      <xdr:nvSpPr>
        <xdr:cNvPr id="431" name="n_1mainValue【一般廃棄物処理施設】&#10;一人当たり有形固定資産（償却資産）額"/>
        <xdr:cNvSpPr txBox="1"/>
      </xdr:nvSpPr>
      <xdr:spPr>
        <a:xfrm>
          <a:off x="21043411" y="693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2" name="テキスト ボックス 4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43" name="直線コネクタ 44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44" name="テキスト ボックス 44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45" name="直線コネクタ 44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46" name="テキスト ボックス 44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47" name="直線コネクタ 44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48" name="テキスト ボックス 44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9" name="直線コネクタ 44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0" name="テキスト ボックス 44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51" name="直線コネクタ 45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52" name="テキスト ボックス 45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53" name="直線コネクタ 45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54" name="テキスト ボックス 45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55" name="直線コネクタ 45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56" name="テキスト ボックス 45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8" name="テキスト ボックス 4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168593</xdr:rowOff>
    </xdr:to>
    <xdr:cxnSp macro="">
      <xdr:nvCxnSpPr>
        <xdr:cNvPr id="460" name="直線コネクタ 459"/>
        <xdr:cNvCxnSpPr/>
      </xdr:nvCxnSpPr>
      <xdr:spPr>
        <a:xfrm flipV="1">
          <a:off x="16318864" y="9601200"/>
          <a:ext cx="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970</xdr:rowOff>
    </xdr:from>
    <xdr:ext cx="405111" cy="259045"/>
    <xdr:sp macro="" textlink="">
      <xdr:nvSpPr>
        <xdr:cNvPr id="461" name="【保健センター・保健所】&#10;有形固定資産減価償却率最小値テキスト"/>
        <xdr:cNvSpPr txBox="1"/>
      </xdr:nvSpPr>
      <xdr:spPr>
        <a:xfrm>
          <a:off x="16408400" y="1097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63</xdr:row>
      <xdr:rowOff>168593</xdr:rowOff>
    </xdr:from>
    <xdr:to>
      <xdr:col>23</xdr:col>
      <xdr:colOff>606425</xdr:colOff>
      <xdr:row>63</xdr:row>
      <xdr:rowOff>168593</xdr:rowOff>
    </xdr:to>
    <xdr:cxnSp macro="">
      <xdr:nvCxnSpPr>
        <xdr:cNvPr id="462" name="直線コネクタ 461"/>
        <xdr:cNvCxnSpPr/>
      </xdr:nvCxnSpPr>
      <xdr:spPr>
        <a:xfrm>
          <a:off x="16230600" y="1096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63"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64" name="直線コネクタ 46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19067</xdr:rowOff>
    </xdr:from>
    <xdr:ext cx="405111" cy="259045"/>
    <xdr:sp macro="" textlink="">
      <xdr:nvSpPr>
        <xdr:cNvPr id="465" name="【保健センター・保健所】&#10;有形固定資産減価償却率平均値テキスト"/>
        <xdr:cNvSpPr txBox="1"/>
      </xdr:nvSpPr>
      <xdr:spPr>
        <a:xfrm>
          <a:off x="164084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66" name="フローチャート : 判断 465"/>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89218</xdr:rowOff>
    </xdr:from>
    <xdr:to>
      <xdr:col>22</xdr:col>
      <xdr:colOff>415925</xdr:colOff>
      <xdr:row>60</xdr:row>
      <xdr:rowOff>19368</xdr:rowOff>
    </xdr:to>
    <xdr:sp macro="" textlink="">
      <xdr:nvSpPr>
        <xdr:cNvPr id="467" name="フローチャート : 判断 466"/>
        <xdr:cNvSpPr/>
      </xdr:nvSpPr>
      <xdr:spPr>
        <a:xfrm>
          <a:off x="15430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35895</xdr:rowOff>
    </xdr:from>
    <xdr:ext cx="405111" cy="259045"/>
    <xdr:sp macro="" textlink="">
      <xdr:nvSpPr>
        <xdr:cNvPr id="468" name="n_1aveValue【保健センター・保健所】&#10;有形固定資産減価償却率"/>
        <xdr:cNvSpPr txBox="1"/>
      </xdr:nvSpPr>
      <xdr:spPr>
        <a:xfrm>
          <a:off x="15266043"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9" name="テキスト ボックス 4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0" name="テキスト ボックス 4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1" name="テキスト ボックス 4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2" name="テキスト ボックス 4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3" name="テキスト ボックス 4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26353</xdr:rowOff>
    </xdr:from>
    <xdr:to>
      <xdr:col>22</xdr:col>
      <xdr:colOff>415925</xdr:colOff>
      <xdr:row>60</xdr:row>
      <xdr:rowOff>127953</xdr:rowOff>
    </xdr:to>
    <xdr:sp macro="" textlink="">
      <xdr:nvSpPr>
        <xdr:cNvPr id="474" name="円/楕円 473"/>
        <xdr:cNvSpPr/>
      </xdr:nvSpPr>
      <xdr:spPr>
        <a:xfrm>
          <a:off x="15430500" y="10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119080</xdr:rowOff>
    </xdr:from>
    <xdr:ext cx="405111" cy="259045"/>
    <xdr:sp macro="" textlink="">
      <xdr:nvSpPr>
        <xdr:cNvPr id="475" name="n_1mainValue【保健センター・保健所】&#10;有形固定資産減価償却率"/>
        <xdr:cNvSpPr txBox="1"/>
      </xdr:nvSpPr>
      <xdr:spPr>
        <a:xfrm>
          <a:off x="15266043" y="10406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6" name="直線コネクタ 4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7" name="テキスト ボックス 4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8" name="直線コネクタ 4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9" name="テキスト ボックス 4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90" name="直線コネクタ 4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91" name="テキスト ボックス 4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92" name="直線コネクタ 4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93" name="テキスト ボックス 4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94" name="直線コネクタ 4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5" name="テキスト ボックス 4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499" name="直線コネクタ 498"/>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500"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501" name="直線コネクタ 500"/>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502"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503" name="直線コネクタ 50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504"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505" name="フローチャート : 判断 504"/>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506" name="フローチャート : 判断 505"/>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143527</xdr:rowOff>
    </xdr:from>
    <xdr:ext cx="469744" cy="259045"/>
    <xdr:sp macro="" textlink="">
      <xdr:nvSpPr>
        <xdr:cNvPr id="507" name="n_1ave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6350</xdr:rowOff>
    </xdr:from>
    <xdr:to>
      <xdr:col>31</xdr:col>
      <xdr:colOff>85725</xdr:colOff>
      <xdr:row>63</xdr:row>
      <xdr:rowOff>107950</xdr:rowOff>
    </xdr:to>
    <xdr:sp macro="" textlink="">
      <xdr:nvSpPr>
        <xdr:cNvPr id="513" name="円/楕円 512"/>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99077</xdr:rowOff>
    </xdr:from>
    <xdr:ext cx="469744" cy="259045"/>
    <xdr:sp macro="" textlink="">
      <xdr:nvSpPr>
        <xdr:cNvPr id="514"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5" name="テキスト ボックス 52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26" name="直線コネクタ 5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27" name="テキスト ボックス 52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8" name="直線コネクタ 5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9" name="テキスト ボックス 5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30" name="直線コネクタ 5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31" name="テキスト ボックス 5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32" name="直線コネクタ 5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3" name="テキスト ボックス 5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4" name="直線コネクタ 5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5" name="テキスト ボックス 5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6" name="直線コネクタ 5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37" name="テキスト ボックス 53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39" name="テキスト ボックス 53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541" name="直線コネクタ 540"/>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42"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43" name="直線コネクタ 542"/>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544"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545" name="直線コネクタ 544"/>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93090</xdr:rowOff>
    </xdr:from>
    <xdr:ext cx="405111" cy="259045"/>
    <xdr:sp macro="" textlink="">
      <xdr:nvSpPr>
        <xdr:cNvPr id="546" name="【消防施設】&#10;有形固定資産減価償却率平均値テキスト"/>
        <xdr:cNvSpPr txBox="1"/>
      </xdr:nvSpPr>
      <xdr:spPr>
        <a:xfrm>
          <a:off x="16408400" y="1380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547" name="フローチャート : 判断 546"/>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548" name="フローチャート : 判断 547"/>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27776</xdr:rowOff>
    </xdr:from>
    <xdr:ext cx="405111" cy="259045"/>
    <xdr:sp macro="" textlink="">
      <xdr:nvSpPr>
        <xdr:cNvPr id="549" name="n_1aveValue【消防施設】&#10;有形固定資産減価償却率"/>
        <xdr:cNvSpPr txBox="1"/>
      </xdr:nvSpPr>
      <xdr:spPr>
        <a:xfrm>
          <a:off x="15266043" y="1374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90170</xdr:rowOff>
    </xdr:from>
    <xdr:to>
      <xdr:col>22</xdr:col>
      <xdr:colOff>415925</xdr:colOff>
      <xdr:row>80</xdr:row>
      <xdr:rowOff>20320</xdr:rowOff>
    </xdr:to>
    <xdr:sp macro="" textlink="">
      <xdr:nvSpPr>
        <xdr:cNvPr id="555" name="円/楕円 554"/>
        <xdr:cNvSpPr/>
      </xdr:nvSpPr>
      <xdr:spPr>
        <a:xfrm>
          <a:off x="15430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36847</xdr:rowOff>
    </xdr:from>
    <xdr:ext cx="405111" cy="259045"/>
    <xdr:sp macro="" textlink="">
      <xdr:nvSpPr>
        <xdr:cNvPr id="556" name="n_1mainValue【消防施設】&#10;有形固定資産減価償却率"/>
        <xdr:cNvSpPr txBox="1"/>
      </xdr:nvSpPr>
      <xdr:spPr>
        <a:xfrm>
          <a:off x="15266043"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67" name="テキスト ボックス 56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568" name="直線コネクタ 567"/>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69" name="テキスト ボックス 568"/>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70" name="直線コネクタ 56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71" name="テキスト ボックス 57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72" name="直線コネクタ 571"/>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73" name="テキスト ボックス 572"/>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74" name="直線コネクタ 5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75" name="テキスト ボックス 5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76" name="直線コネクタ 575"/>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77" name="テキスト ボックス 576"/>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78" name="直線コネクタ 57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79" name="テキスト ボックス 57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80" name="直線コネクタ 579"/>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81" name="テキスト ボックス 580"/>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585" name="直線コネクタ 584"/>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86"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87" name="直線コネクタ 58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88"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89" name="直線コネクタ 58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137177</xdr:rowOff>
    </xdr:from>
    <xdr:ext cx="469744" cy="259045"/>
    <xdr:sp macro="" textlink="">
      <xdr:nvSpPr>
        <xdr:cNvPr id="590" name="【消防施設】&#10;一人当たり面積平均値テキスト"/>
        <xdr:cNvSpPr txBox="1"/>
      </xdr:nvSpPr>
      <xdr:spPr>
        <a:xfrm>
          <a:off x="222504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591" name="フローチャート : 判断 590"/>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592" name="フローチャート : 判断 591"/>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134002</xdr:rowOff>
    </xdr:from>
    <xdr:ext cx="469744" cy="259045"/>
    <xdr:sp macro="" textlink="">
      <xdr:nvSpPr>
        <xdr:cNvPr id="593" name="n_1aveValue【消防施設】&#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94" name="テキスト ボックス 5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5" name="テキスト ボックス 5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6" name="テキスト ボックス 5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7" name="テキスト ボックス 5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8" name="テキスト ボックス 5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44450</xdr:rowOff>
    </xdr:from>
    <xdr:to>
      <xdr:col>31</xdr:col>
      <xdr:colOff>85725</xdr:colOff>
      <xdr:row>84</xdr:row>
      <xdr:rowOff>146050</xdr:rowOff>
    </xdr:to>
    <xdr:sp macro="" textlink="">
      <xdr:nvSpPr>
        <xdr:cNvPr id="599" name="円/楕円 598"/>
        <xdr:cNvSpPr/>
      </xdr:nvSpPr>
      <xdr:spPr>
        <a:xfrm>
          <a:off x="2127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137177</xdr:rowOff>
    </xdr:from>
    <xdr:ext cx="469744" cy="259045"/>
    <xdr:sp macro="" textlink="">
      <xdr:nvSpPr>
        <xdr:cNvPr id="600" name="n_1mainValue【消防施設】&#10;一人当たり面積"/>
        <xdr:cNvSpPr txBox="1"/>
      </xdr:nvSpPr>
      <xdr:spPr>
        <a:xfrm>
          <a:off x="21075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8" name="正方形/長方形 6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9" name="テキスト ボックス 6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10" name="直線コネクタ 6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11" name="テキスト ボックス 6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12" name="直線コネクタ 6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13" name="テキスト ボックス 61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14" name="直線コネクタ 6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5" name="テキスト ボックス 6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6" name="直線コネクタ 6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7" name="テキスト ボックス 6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8" name="直線コネクタ 6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9" name="テキスト ボックス 6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20" name="直線コネクタ 6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21" name="テキスト ボックス 6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22" name="直線コネクタ 6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23" name="テキスト ボックス 6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625" name="直線コネクタ 624"/>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626"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627" name="直線コネクタ 626"/>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28"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29" name="直線コネクタ 62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630"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31" name="フローチャート : 判断 630"/>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632" name="フローチャート : 判断 631"/>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41927</xdr:rowOff>
    </xdr:from>
    <xdr:ext cx="405111" cy="259045"/>
    <xdr:sp macro="" textlink="">
      <xdr:nvSpPr>
        <xdr:cNvPr id="633" name="n_1aveValue【庁舎】&#10;有形固定資産減価償却率"/>
        <xdr:cNvSpPr txBox="1"/>
      </xdr:nvSpPr>
      <xdr:spPr>
        <a:xfrm>
          <a:off x="15266043"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34" name="テキスト ボックス 6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5" name="テキスト ボックス 6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6" name="テキスト ボックス 6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7" name="テキスト ボックス 6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8" name="テキスト ボックス 6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48261</xdr:rowOff>
    </xdr:from>
    <xdr:to>
      <xdr:col>22</xdr:col>
      <xdr:colOff>415925</xdr:colOff>
      <xdr:row>105</xdr:row>
      <xdr:rowOff>149861</xdr:rowOff>
    </xdr:to>
    <xdr:sp macro="" textlink="">
      <xdr:nvSpPr>
        <xdr:cNvPr id="639" name="円/楕円 638"/>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166388</xdr:rowOff>
    </xdr:from>
    <xdr:ext cx="405111" cy="259045"/>
    <xdr:sp macro="" textlink="">
      <xdr:nvSpPr>
        <xdr:cNvPr id="640" name="n_1mainValue【庁舎】&#10;有形固定資産減価償却率"/>
        <xdr:cNvSpPr txBox="1"/>
      </xdr:nvSpPr>
      <xdr:spPr>
        <a:xfrm>
          <a:off x="15266043"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51" name="直線コネクタ 6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52" name="テキスト ボックス 6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53" name="直線コネクタ 6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54" name="テキスト ボックス 6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5" name="直線コネクタ 6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6" name="テキスト ボックス 6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7" name="直線コネクタ 6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8" name="テキスト ボックス 6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9" name="直線コネクタ 6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60" name="テキスト ボックス 6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61" name="直線コネクタ 6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62" name="テキスト ボックス 6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664" name="直線コネクタ 663"/>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665"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666" name="直線コネクタ 665"/>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667"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668" name="直線コネクタ 667"/>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83838</xdr:rowOff>
    </xdr:from>
    <xdr:ext cx="469744" cy="259045"/>
    <xdr:sp macro="" textlink="">
      <xdr:nvSpPr>
        <xdr:cNvPr id="669" name="【庁舎】&#10;一人当たり面積平均値テキスト"/>
        <xdr:cNvSpPr txBox="1"/>
      </xdr:nvSpPr>
      <xdr:spPr>
        <a:xfrm>
          <a:off x="222504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70" name="フローチャート : 判断 669"/>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671" name="フローチャート : 判断 670"/>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33038</xdr:rowOff>
    </xdr:from>
    <xdr:ext cx="469744" cy="259045"/>
    <xdr:sp macro="" textlink="">
      <xdr:nvSpPr>
        <xdr:cNvPr id="672"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59689</xdr:rowOff>
    </xdr:from>
    <xdr:to>
      <xdr:col>31</xdr:col>
      <xdr:colOff>85725</xdr:colOff>
      <xdr:row>107</xdr:row>
      <xdr:rowOff>161289</xdr:rowOff>
    </xdr:to>
    <xdr:sp macro="" textlink="">
      <xdr:nvSpPr>
        <xdr:cNvPr id="678" name="円/楕円 677"/>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152416</xdr:rowOff>
    </xdr:from>
    <xdr:ext cx="469744" cy="259045"/>
    <xdr:sp macro="" textlink="">
      <xdr:nvSpPr>
        <xdr:cNvPr id="679" name="n_1mainValue【庁舎】&#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80" name="正方形/長方形 6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81" name="正方形/長方形 6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82" name="テキスト ボックス 6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　ほとんどの類型において、有形固定資産減価償却率は類似団体平均を下回っているか同等であり、川口市公共施設等総合管理計画に基づき、効果的な施設の維持管理に引き続き努めていく。</a:t>
          </a:r>
          <a:endParaRPr lang="ja-JP" altLang="ja-JP" sz="1400">
            <a:effectLst/>
          </a:endParaRPr>
        </a:p>
        <a:p>
          <a:endParaRPr kumimoji="1" lang="ja-JP" altLang="en-US" sz="14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595,495
565,506
61.95
200,705,069
191,136,746
7,773,997
101,599,980
162,525,369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社会福祉費や高齢者保健福祉費の増により基準財政需要額が増になったものの、税収の伸びやまた、実際の収入は減少したものの交付税算定において地方消費税交付金の増等により基準財政収入額も増加となったことから、わずかに改善した。</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168275</xdr:rowOff>
    </xdr:to>
    <xdr:cxnSp macro="">
      <xdr:nvCxnSpPr>
        <xdr:cNvPr id="68" name="直線コネクタ 67"/>
        <xdr:cNvCxnSpPr/>
      </xdr:nvCxnSpPr>
      <xdr:spPr>
        <a:xfrm flipV="1">
          <a:off x="4114800" y="666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168275</xdr:rowOff>
    </xdr:from>
    <xdr:to>
      <xdr:col>6</xdr:col>
      <xdr:colOff>0</xdr:colOff>
      <xdr:row>39</xdr:row>
      <xdr:rowOff>16933</xdr:rowOff>
    </xdr:to>
    <xdr:cxnSp macro="">
      <xdr:nvCxnSpPr>
        <xdr:cNvPr id="71" name="直線コネクタ 70"/>
        <xdr:cNvCxnSpPr/>
      </xdr:nvCxnSpPr>
      <xdr:spPr>
        <a:xfrm flipV="1">
          <a:off x="3225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39</xdr:row>
      <xdr:rowOff>16933</xdr:rowOff>
    </xdr:to>
    <xdr:cxnSp macro="">
      <xdr:nvCxnSpPr>
        <xdr:cNvPr id="74" name="直線コネクタ 73"/>
        <xdr:cNvCxnSpPr/>
      </xdr:nvCxnSpPr>
      <xdr:spPr>
        <a:xfrm>
          <a:off x="2336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16933</xdr:rowOff>
    </xdr:from>
    <xdr:to>
      <xdr:col>3</xdr:col>
      <xdr:colOff>279400</xdr:colOff>
      <xdr:row>39</xdr:row>
      <xdr:rowOff>16933</xdr:rowOff>
    </xdr:to>
    <xdr:cxnSp macro="">
      <xdr:nvCxnSpPr>
        <xdr:cNvPr id="77" name="直線コネクタ 76"/>
        <xdr:cNvCxnSpPr/>
      </xdr:nvCxnSpPr>
      <xdr:spPr>
        <a:xfrm>
          <a:off x="1447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117475</xdr:rowOff>
    </xdr:from>
    <xdr:to>
      <xdr:col>6</xdr:col>
      <xdr:colOff>50800</xdr:colOff>
      <xdr:row>39</xdr:row>
      <xdr:rowOff>47625</xdr:rowOff>
    </xdr:to>
    <xdr:sp macro="" textlink="">
      <xdr:nvSpPr>
        <xdr:cNvPr id="89" name="円/楕円 88"/>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57802</xdr:rowOff>
    </xdr:from>
    <xdr:ext cx="736600" cy="259045"/>
    <xdr:sp macro="" textlink="">
      <xdr:nvSpPr>
        <xdr:cNvPr id="90" name="テキスト ボックス 89"/>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1" name="円/楕円 90"/>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2" name="テキスト ボックス 91"/>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137583</xdr:rowOff>
    </xdr:from>
    <xdr:to>
      <xdr:col>3</xdr:col>
      <xdr:colOff>330200</xdr:colOff>
      <xdr:row>39</xdr:row>
      <xdr:rowOff>67733</xdr:rowOff>
    </xdr:to>
    <xdr:sp macro="" textlink="">
      <xdr:nvSpPr>
        <xdr:cNvPr id="93" name="円/楕円 92"/>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94" name="テキスト ボックス 93"/>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95" name="円/楕円 94"/>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77910</xdr:rowOff>
    </xdr:from>
    <xdr:ext cx="762000" cy="259045"/>
    <xdr:sp macro="" textlink="">
      <xdr:nvSpPr>
        <xdr:cNvPr id="96" name="テキスト ボックス 95"/>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充当一般財源は２７年度と比べてほぼ横ばいであるものの、経常一般財源収入は、利子割交付金、配当割交付金、株式等譲渡所得割交付金及び地方消費税交付金等の各種交付金が経済情勢などの外的要因から２７年度と比べて交付されず、約１４億円の歳入減となったことにより、経常収支比率が悪化した。</a:t>
          </a:r>
          <a:endParaRPr kumimoji="1" lang="en-US" altLang="ja-JP" sz="1300">
            <a:latin typeface="ＭＳ Ｐゴシック"/>
          </a:endParaRPr>
        </a:p>
        <a:p>
          <a:r>
            <a:rPr kumimoji="1" lang="ja-JP" altLang="en-US" sz="1300">
              <a:latin typeface="ＭＳ Ｐゴシック"/>
            </a:rPr>
            <a:t>　なお、保育所費等の子育てに関する扶助費は増加しているため今後も高い水準で推移すると予想される。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64</xdr:row>
      <xdr:rowOff>73152</xdr:rowOff>
    </xdr:to>
    <xdr:cxnSp macro="">
      <xdr:nvCxnSpPr>
        <xdr:cNvPr id="129" name="直線コネクタ 128"/>
        <xdr:cNvCxnSpPr/>
      </xdr:nvCxnSpPr>
      <xdr:spPr>
        <a:xfrm>
          <a:off x="4114800" y="1093978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150131</xdr:rowOff>
    </xdr:from>
    <xdr:ext cx="762000" cy="259045"/>
    <xdr:sp macro="" textlink="">
      <xdr:nvSpPr>
        <xdr:cNvPr id="130" name="財政構造の弾力性平均値テキスト"/>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63500</xdr:rowOff>
    </xdr:to>
    <xdr:cxnSp macro="">
      <xdr:nvCxnSpPr>
        <xdr:cNvPr id="132" name="直線コネクタ 131"/>
        <xdr:cNvCxnSpPr/>
      </xdr:nvCxnSpPr>
      <xdr:spPr>
        <a:xfrm flipV="1">
          <a:off x="3225800" y="1093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34" name="テキスト ボックス 133"/>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61214</xdr:rowOff>
    </xdr:from>
    <xdr:to>
      <xdr:col>4</xdr:col>
      <xdr:colOff>482600</xdr:colOff>
      <xdr:row>64</xdr:row>
      <xdr:rowOff>63500</xdr:rowOff>
    </xdr:to>
    <xdr:cxnSp macro="">
      <xdr:nvCxnSpPr>
        <xdr:cNvPr id="135" name="直線コネクタ 134"/>
        <xdr:cNvCxnSpPr/>
      </xdr:nvCxnSpPr>
      <xdr:spPr>
        <a:xfrm>
          <a:off x="2336800" y="108625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37" name="テキスト ボックス 136"/>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61214</xdr:rowOff>
    </xdr:from>
    <xdr:to>
      <xdr:col>3</xdr:col>
      <xdr:colOff>279400</xdr:colOff>
      <xdr:row>64</xdr:row>
      <xdr:rowOff>53848</xdr:rowOff>
    </xdr:to>
    <xdr:cxnSp macro="">
      <xdr:nvCxnSpPr>
        <xdr:cNvPr id="138" name="直線コネクタ 137"/>
        <xdr:cNvCxnSpPr/>
      </xdr:nvCxnSpPr>
      <xdr:spPr>
        <a:xfrm flipV="1">
          <a:off x="1447800" y="1086256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23385</xdr:rowOff>
    </xdr:from>
    <xdr:ext cx="762000" cy="259045"/>
    <xdr:sp macro="" textlink="">
      <xdr:nvSpPr>
        <xdr:cNvPr id="140" name="テキスト ボックス 139"/>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42" name="テキスト ボックス 141"/>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22352</xdr:rowOff>
    </xdr:from>
    <xdr:to>
      <xdr:col>7</xdr:col>
      <xdr:colOff>203200</xdr:colOff>
      <xdr:row>64</xdr:row>
      <xdr:rowOff>123952</xdr:rowOff>
    </xdr:to>
    <xdr:sp macro="" textlink="">
      <xdr:nvSpPr>
        <xdr:cNvPr id="148" name="円/楕円 147"/>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165879</xdr:rowOff>
    </xdr:from>
    <xdr:ext cx="762000" cy="259045"/>
    <xdr:sp macro="" textlink="">
      <xdr:nvSpPr>
        <xdr:cNvPr id="149" name="財政構造の弾力性該当値テキスト"/>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0" name="円/楕円 149"/>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1" name="テキスト ボックス 150"/>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2" name="円/楕円 151"/>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53" name="テキスト ボックス 152"/>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10414</xdr:rowOff>
    </xdr:from>
    <xdr:to>
      <xdr:col>3</xdr:col>
      <xdr:colOff>330200</xdr:colOff>
      <xdr:row>63</xdr:row>
      <xdr:rowOff>112014</xdr:rowOff>
    </xdr:to>
    <xdr:sp macro="" textlink="">
      <xdr:nvSpPr>
        <xdr:cNvPr id="154" name="円/楕円 153"/>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55" name="テキスト ボックス 154"/>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56" name="円/楕円 155"/>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57" name="テキスト ボックス 156"/>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小学校へのリース空調機の設置などで増加したものの、２７年度に比べて退職手当が減小したため、ほぼ横ばいを維持した。</a:t>
          </a:r>
          <a:endParaRPr kumimoji="1" lang="en-US" altLang="ja-JP" sz="1300">
            <a:latin typeface="ＭＳ Ｐゴシック"/>
          </a:endParaRPr>
        </a:p>
        <a:p>
          <a:r>
            <a:rPr kumimoji="1" lang="ja-JP" altLang="en-US" sz="1300">
              <a:latin typeface="ＭＳ Ｐゴシック"/>
            </a:rPr>
            <a:t>　３０年４月の中核市移行に伴い、今後も増加が見込まれるが、人口規模によるスケールメリットを生かし、必要最小限に留めるよう努めていく。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76068</xdr:rowOff>
    </xdr:from>
    <xdr:to>
      <xdr:col>7</xdr:col>
      <xdr:colOff>152400</xdr:colOff>
      <xdr:row>82</xdr:row>
      <xdr:rowOff>99414</xdr:rowOff>
    </xdr:to>
    <xdr:cxnSp macro="">
      <xdr:nvCxnSpPr>
        <xdr:cNvPr id="192" name="直線コネクタ 191"/>
        <xdr:cNvCxnSpPr/>
      </xdr:nvCxnSpPr>
      <xdr:spPr>
        <a:xfrm>
          <a:off x="4114800" y="14134968"/>
          <a:ext cx="838200" cy="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3" name="人件費・物件費等の状況平均値テキスト"/>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52059</xdr:rowOff>
    </xdr:from>
    <xdr:to>
      <xdr:col>6</xdr:col>
      <xdr:colOff>0</xdr:colOff>
      <xdr:row>82</xdr:row>
      <xdr:rowOff>76068</xdr:rowOff>
    </xdr:to>
    <xdr:cxnSp macro="">
      <xdr:nvCxnSpPr>
        <xdr:cNvPr id="195" name="直線コネクタ 194"/>
        <xdr:cNvCxnSpPr/>
      </xdr:nvCxnSpPr>
      <xdr:spPr>
        <a:xfrm>
          <a:off x="3225800" y="14110959"/>
          <a:ext cx="889000" cy="2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160770</xdr:rowOff>
    </xdr:from>
    <xdr:to>
      <xdr:col>4</xdr:col>
      <xdr:colOff>482600</xdr:colOff>
      <xdr:row>82</xdr:row>
      <xdr:rowOff>52059</xdr:rowOff>
    </xdr:to>
    <xdr:cxnSp macro="">
      <xdr:nvCxnSpPr>
        <xdr:cNvPr id="198" name="直線コネクタ 197"/>
        <xdr:cNvCxnSpPr/>
      </xdr:nvCxnSpPr>
      <xdr:spPr>
        <a:xfrm>
          <a:off x="2336800" y="14048220"/>
          <a:ext cx="8890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160770</xdr:rowOff>
    </xdr:from>
    <xdr:to>
      <xdr:col>3</xdr:col>
      <xdr:colOff>279400</xdr:colOff>
      <xdr:row>82</xdr:row>
      <xdr:rowOff>33519</xdr:rowOff>
    </xdr:to>
    <xdr:cxnSp macro="">
      <xdr:nvCxnSpPr>
        <xdr:cNvPr id="201" name="直線コネクタ 200"/>
        <xdr:cNvCxnSpPr/>
      </xdr:nvCxnSpPr>
      <xdr:spPr>
        <a:xfrm flipV="1">
          <a:off x="1447800" y="14048220"/>
          <a:ext cx="889000" cy="4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48614</xdr:rowOff>
    </xdr:from>
    <xdr:to>
      <xdr:col>7</xdr:col>
      <xdr:colOff>203200</xdr:colOff>
      <xdr:row>82</xdr:row>
      <xdr:rowOff>150214</xdr:rowOff>
    </xdr:to>
    <xdr:sp macro="" textlink="">
      <xdr:nvSpPr>
        <xdr:cNvPr id="211" name="円/楕円 210"/>
        <xdr:cNvSpPr/>
      </xdr:nvSpPr>
      <xdr:spPr>
        <a:xfrm>
          <a:off x="4902200" y="141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65141</xdr:rowOff>
    </xdr:from>
    <xdr:ext cx="762000" cy="259045"/>
    <xdr:sp macro="" textlink="">
      <xdr:nvSpPr>
        <xdr:cNvPr id="212" name="人件費・物件費等の状況該当値テキスト"/>
        <xdr:cNvSpPr txBox="1"/>
      </xdr:nvSpPr>
      <xdr:spPr>
        <a:xfrm>
          <a:off x="5041900" y="1395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97,786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25268</xdr:rowOff>
    </xdr:from>
    <xdr:to>
      <xdr:col>6</xdr:col>
      <xdr:colOff>50800</xdr:colOff>
      <xdr:row>82</xdr:row>
      <xdr:rowOff>126868</xdr:rowOff>
    </xdr:to>
    <xdr:sp macro="" textlink="">
      <xdr:nvSpPr>
        <xdr:cNvPr id="213" name="円/楕円 212"/>
        <xdr:cNvSpPr/>
      </xdr:nvSpPr>
      <xdr:spPr>
        <a:xfrm>
          <a:off x="4064000" y="140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137045</xdr:rowOff>
    </xdr:from>
    <xdr:ext cx="736600" cy="259045"/>
    <xdr:sp macro="" textlink="">
      <xdr:nvSpPr>
        <xdr:cNvPr id="214" name="テキスト ボックス 213"/>
        <xdr:cNvSpPr txBox="1"/>
      </xdr:nvSpPr>
      <xdr:spPr>
        <a:xfrm>
          <a:off x="3733800" y="1385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1259</xdr:rowOff>
    </xdr:from>
    <xdr:to>
      <xdr:col>4</xdr:col>
      <xdr:colOff>533400</xdr:colOff>
      <xdr:row>82</xdr:row>
      <xdr:rowOff>102859</xdr:rowOff>
    </xdr:to>
    <xdr:sp macro="" textlink="">
      <xdr:nvSpPr>
        <xdr:cNvPr id="215" name="円/楕円 214"/>
        <xdr:cNvSpPr/>
      </xdr:nvSpPr>
      <xdr:spPr>
        <a:xfrm>
          <a:off x="3175000" y="140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113036</xdr:rowOff>
    </xdr:from>
    <xdr:ext cx="762000" cy="259045"/>
    <xdr:sp macro="" textlink="">
      <xdr:nvSpPr>
        <xdr:cNvPr id="216" name="テキスト ボックス 215"/>
        <xdr:cNvSpPr txBox="1"/>
      </xdr:nvSpPr>
      <xdr:spPr>
        <a:xfrm>
          <a:off x="2844800" y="1382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95,431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109970</xdr:rowOff>
    </xdr:from>
    <xdr:to>
      <xdr:col>3</xdr:col>
      <xdr:colOff>330200</xdr:colOff>
      <xdr:row>82</xdr:row>
      <xdr:rowOff>40120</xdr:rowOff>
    </xdr:to>
    <xdr:sp macro="" textlink="">
      <xdr:nvSpPr>
        <xdr:cNvPr id="217" name="円/楕円 216"/>
        <xdr:cNvSpPr/>
      </xdr:nvSpPr>
      <xdr:spPr>
        <a:xfrm>
          <a:off x="2286000" y="139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50297</xdr:rowOff>
    </xdr:from>
    <xdr:ext cx="762000" cy="259045"/>
    <xdr:sp macro="" textlink="">
      <xdr:nvSpPr>
        <xdr:cNvPr id="218" name="テキスト ボックス 217"/>
        <xdr:cNvSpPr txBox="1"/>
      </xdr:nvSpPr>
      <xdr:spPr>
        <a:xfrm>
          <a:off x="1955800" y="137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92,311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154169</xdr:rowOff>
    </xdr:from>
    <xdr:to>
      <xdr:col>2</xdr:col>
      <xdr:colOff>127000</xdr:colOff>
      <xdr:row>82</xdr:row>
      <xdr:rowOff>84319</xdr:rowOff>
    </xdr:to>
    <xdr:sp macro="" textlink="">
      <xdr:nvSpPr>
        <xdr:cNvPr id="219" name="円/楕円 218"/>
        <xdr:cNvSpPr/>
      </xdr:nvSpPr>
      <xdr:spPr>
        <a:xfrm>
          <a:off x="1397000" y="1404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94496</xdr:rowOff>
    </xdr:from>
    <xdr:ext cx="762000" cy="259045"/>
    <xdr:sp macro="" textlink="">
      <xdr:nvSpPr>
        <xdr:cNvPr id="220" name="テキスト ボックス 219"/>
        <xdr:cNvSpPr txBox="1"/>
      </xdr:nvSpPr>
      <xdr:spPr>
        <a:xfrm>
          <a:off x="1066800" y="13810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lang="ja-JP" altLang="ja-JP" sz="1100">
              <a:solidFill>
                <a:schemeClr val="dk1"/>
              </a:solidFill>
              <a:effectLst/>
              <a:latin typeface="+mn-lt"/>
              <a:ea typeface="+mn-ea"/>
              <a:cs typeface="+mn-cs"/>
            </a:rPr>
            <a:t>２９年度のラスパイレス指数については、平成２９年度の人事院勧告における国家公務員の俸給表改定率（０．２％）を下回る改定（０．１％）を行い、さらに本市のラスパイレス指数の引き上げ要因となっている高年齢層は改定を実施しなかったものの、平成２８年度と同ポイント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今後も、平成３０年度の人事院勧告の内容及び地域における民間企業の給与の実態や経済情勢、国や他の地方公共団体の状況等を総合的に勘案し、適正な給与改定を行っていく。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1" name="直線コネクタ 250"/>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2"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3" name="直線コネクタ 252"/>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4"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5" name="直線コネクタ 254"/>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84</xdr:row>
      <xdr:rowOff>168729</xdr:rowOff>
    </xdr:to>
    <xdr:cxnSp macro="">
      <xdr:nvCxnSpPr>
        <xdr:cNvPr id="256" name="直線コネクタ 255"/>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121150</xdr:rowOff>
    </xdr:from>
    <xdr:ext cx="762000" cy="259045"/>
    <xdr:sp macro="" textlink="">
      <xdr:nvSpPr>
        <xdr:cNvPr id="257" name="給与水準   （国との比較）平均値テキスト"/>
        <xdr:cNvSpPr txBox="1"/>
      </xdr:nvSpPr>
      <xdr:spPr>
        <a:xfrm>
          <a:off x="17106900" y="14008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58" name="フローチャート : 判断 257"/>
        <xdr:cNvSpPr/>
      </xdr:nvSpPr>
      <xdr:spPr>
        <a:xfrm>
          <a:off x="16967200" y="141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84</xdr:row>
      <xdr:rowOff>168729</xdr:rowOff>
    </xdr:to>
    <xdr:cxnSp macro="">
      <xdr:nvCxnSpPr>
        <xdr:cNvPr id="259" name="直線コネクタ 258"/>
        <xdr:cNvCxnSpPr/>
      </xdr:nvCxnSpPr>
      <xdr:spPr>
        <a:xfrm>
          <a:off x="15290800" y="145015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0" name="フローチャート : 判断 259"/>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1" name="テキスト ボックス 260"/>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85</xdr:row>
      <xdr:rowOff>66221</xdr:rowOff>
    </xdr:to>
    <xdr:cxnSp macro="">
      <xdr:nvCxnSpPr>
        <xdr:cNvPr id="262" name="直線コネクタ 261"/>
        <xdr:cNvCxnSpPr/>
      </xdr:nvCxnSpPr>
      <xdr:spPr>
        <a:xfrm flipV="1">
          <a:off x="14401800" y="145015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116114</xdr:rowOff>
    </xdr:from>
    <xdr:to>
      <xdr:col>22</xdr:col>
      <xdr:colOff>254000</xdr:colOff>
      <xdr:row>83</xdr:row>
      <xdr:rowOff>46264</xdr:rowOff>
    </xdr:to>
    <xdr:sp macro="" textlink="">
      <xdr:nvSpPr>
        <xdr:cNvPr id="263" name="フローチャート : 判断 262"/>
        <xdr:cNvSpPr/>
      </xdr:nvSpPr>
      <xdr:spPr>
        <a:xfrm>
          <a:off x="15240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64" name="テキスト ボックス 263"/>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66221</xdr:rowOff>
    </xdr:from>
    <xdr:to>
      <xdr:col>21</xdr:col>
      <xdr:colOff>0</xdr:colOff>
      <xdr:row>90</xdr:row>
      <xdr:rowOff>93738</xdr:rowOff>
    </xdr:to>
    <xdr:cxnSp macro="">
      <xdr:nvCxnSpPr>
        <xdr:cNvPr id="265" name="直線コネクタ 264"/>
        <xdr:cNvCxnSpPr/>
      </xdr:nvCxnSpPr>
      <xdr:spPr>
        <a:xfrm flipV="1">
          <a:off x="13512800" y="14639471"/>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6" name="フローチャート : 判断 265"/>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67" name="テキスト ボックス 266"/>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143632</xdr:rowOff>
    </xdr:from>
    <xdr:to>
      <xdr:col>19</xdr:col>
      <xdr:colOff>533400</xdr:colOff>
      <xdr:row>88</xdr:row>
      <xdr:rowOff>73782</xdr:rowOff>
    </xdr:to>
    <xdr:sp macro="" textlink="">
      <xdr:nvSpPr>
        <xdr:cNvPr id="268" name="フローチャート : 判断 267"/>
        <xdr:cNvSpPr/>
      </xdr:nvSpPr>
      <xdr:spPr>
        <a:xfrm>
          <a:off x="13462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83959</xdr:rowOff>
    </xdr:from>
    <xdr:ext cx="762000" cy="259045"/>
    <xdr:sp macro="" textlink="">
      <xdr:nvSpPr>
        <xdr:cNvPr id="269" name="テキスト ボックス 268"/>
        <xdr:cNvSpPr txBox="1"/>
      </xdr:nvSpPr>
      <xdr:spPr>
        <a:xfrm>
          <a:off x="13131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75" name="円/楕円 274"/>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13806</xdr:rowOff>
    </xdr:from>
    <xdr:ext cx="762000" cy="259045"/>
    <xdr:sp macro="" textlink="">
      <xdr:nvSpPr>
        <xdr:cNvPr id="276" name="給与水準   （国との比較）該当値テキスト"/>
        <xdr:cNvSpPr txBox="1"/>
      </xdr:nvSpPr>
      <xdr:spPr>
        <a:xfrm>
          <a:off x="17106900" y="1441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77" name="円/楕円 276"/>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78" name="テキスト ボックス 277"/>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48986</xdr:rowOff>
    </xdr:from>
    <xdr:to>
      <xdr:col>22</xdr:col>
      <xdr:colOff>254000</xdr:colOff>
      <xdr:row>84</xdr:row>
      <xdr:rowOff>150586</xdr:rowOff>
    </xdr:to>
    <xdr:sp macro="" textlink="">
      <xdr:nvSpPr>
        <xdr:cNvPr id="279" name="円/楕円 278"/>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135363</xdr:rowOff>
    </xdr:from>
    <xdr:ext cx="762000" cy="259045"/>
    <xdr:sp macro="" textlink="">
      <xdr:nvSpPr>
        <xdr:cNvPr id="280" name="テキスト ボックス 279"/>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15421</xdr:rowOff>
    </xdr:from>
    <xdr:to>
      <xdr:col>21</xdr:col>
      <xdr:colOff>50800</xdr:colOff>
      <xdr:row>85</xdr:row>
      <xdr:rowOff>117021</xdr:rowOff>
    </xdr:to>
    <xdr:sp macro="" textlink="">
      <xdr:nvSpPr>
        <xdr:cNvPr id="281" name="円/楕円 280"/>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101798</xdr:rowOff>
    </xdr:from>
    <xdr:ext cx="762000" cy="259045"/>
    <xdr:sp macro="" textlink="">
      <xdr:nvSpPr>
        <xdr:cNvPr id="282" name="テキスト ボックス 281"/>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42938</xdr:rowOff>
    </xdr:from>
    <xdr:to>
      <xdr:col>19</xdr:col>
      <xdr:colOff>533400</xdr:colOff>
      <xdr:row>90</xdr:row>
      <xdr:rowOff>144538</xdr:rowOff>
    </xdr:to>
    <xdr:sp macro="" textlink="">
      <xdr:nvSpPr>
        <xdr:cNvPr id="283" name="円/楕円 282"/>
        <xdr:cNvSpPr/>
      </xdr:nvSpPr>
      <xdr:spPr>
        <a:xfrm>
          <a:off x="13462000" y="154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129315</xdr:rowOff>
    </xdr:from>
    <xdr:ext cx="762000" cy="259045"/>
    <xdr:sp macro="" textlink="">
      <xdr:nvSpPr>
        <xdr:cNvPr id="284" name="テキスト ボックス 283"/>
        <xdr:cNvSpPr txBox="1"/>
      </xdr:nvSpPr>
      <xdr:spPr>
        <a:xfrm>
          <a:off x="13131800" y="155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本市では、平成１０年度以降、第１次及び第２次定員適正化計画を策定し、職員定数の適正化に早い段階から取り組んだことから、人口千人あたりの職員数は類似団体平均を下回る結果となっている。更に、第３次定員適正化計画では、平成１７年４月１日と平成２２年４月１日現在を比較して、医療職以外の職員を１６８人削減している。また、平成２３年１０月に鳩ヶ谷市と合併し、合併によるスケールメリットで生み出される職員数を段階的に削減しているが、その一方で、新たな行政需要への対応や中核市移行に向けて、必要な課所に適正な職員配置を行っていることから、平成２７年度５．３３人に対して０．１３人増加とな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6" name="直線コネクタ 315"/>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7"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8" name="直線コネクタ 317"/>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9"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0" name="直線コネクタ 319"/>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104684</xdr:rowOff>
    </xdr:from>
    <xdr:to>
      <xdr:col>24</xdr:col>
      <xdr:colOff>558800</xdr:colOff>
      <xdr:row>60</xdr:row>
      <xdr:rowOff>149497</xdr:rowOff>
    </xdr:to>
    <xdr:cxnSp macro="">
      <xdr:nvCxnSpPr>
        <xdr:cNvPr id="321" name="直線コネクタ 320"/>
        <xdr:cNvCxnSpPr/>
      </xdr:nvCxnSpPr>
      <xdr:spPr>
        <a:xfrm>
          <a:off x="16179800" y="10391684"/>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144071</xdr:rowOff>
    </xdr:from>
    <xdr:ext cx="762000" cy="259045"/>
    <xdr:sp macro="" textlink="">
      <xdr:nvSpPr>
        <xdr:cNvPr id="322"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3" name="フローチャート : 判断 322"/>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73660</xdr:rowOff>
    </xdr:from>
    <xdr:to>
      <xdr:col>23</xdr:col>
      <xdr:colOff>406400</xdr:colOff>
      <xdr:row>60</xdr:row>
      <xdr:rowOff>104684</xdr:rowOff>
    </xdr:to>
    <xdr:cxnSp macro="">
      <xdr:nvCxnSpPr>
        <xdr:cNvPr id="324" name="直線コネクタ 323"/>
        <xdr:cNvCxnSpPr/>
      </xdr:nvCxnSpPr>
      <xdr:spPr>
        <a:xfrm>
          <a:off x="15290800" y="103606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5" name="フローチャート : 判断 324"/>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6" name="テキスト ボックス 325"/>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70213</xdr:rowOff>
    </xdr:from>
    <xdr:to>
      <xdr:col>22</xdr:col>
      <xdr:colOff>203200</xdr:colOff>
      <xdr:row>60</xdr:row>
      <xdr:rowOff>73660</xdr:rowOff>
    </xdr:to>
    <xdr:cxnSp macro="">
      <xdr:nvCxnSpPr>
        <xdr:cNvPr id="327" name="直線コネクタ 326"/>
        <xdr:cNvCxnSpPr/>
      </xdr:nvCxnSpPr>
      <xdr:spPr>
        <a:xfrm>
          <a:off x="14401800" y="1035721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8" name="フローチャート : 判断 327"/>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9" name="テキスト ボックス 328"/>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70213</xdr:rowOff>
    </xdr:from>
    <xdr:to>
      <xdr:col>21</xdr:col>
      <xdr:colOff>0</xdr:colOff>
      <xdr:row>60</xdr:row>
      <xdr:rowOff>101237</xdr:rowOff>
    </xdr:to>
    <xdr:cxnSp macro="">
      <xdr:nvCxnSpPr>
        <xdr:cNvPr id="330" name="直線コネクタ 329"/>
        <xdr:cNvCxnSpPr/>
      </xdr:nvCxnSpPr>
      <xdr:spPr>
        <a:xfrm flipV="1">
          <a:off x="13512800" y="103572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31" name="フローチャート : 判断 330"/>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2" name="テキスト ボックス 331"/>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3" name="フローチャート : 判断 332"/>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4" name="テキスト ボックス 333"/>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98697</xdr:rowOff>
    </xdr:from>
    <xdr:to>
      <xdr:col>24</xdr:col>
      <xdr:colOff>609600</xdr:colOff>
      <xdr:row>61</xdr:row>
      <xdr:rowOff>28847</xdr:rowOff>
    </xdr:to>
    <xdr:sp macro="" textlink="">
      <xdr:nvSpPr>
        <xdr:cNvPr id="340" name="円/楕円 339"/>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115224</xdr:rowOff>
    </xdr:from>
    <xdr:ext cx="762000" cy="259045"/>
    <xdr:sp macro="" textlink="">
      <xdr:nvSpPr>
        <xdr:cNvPr id="341" name="定員管理の状況該当値テキスト"/>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53884</xdr:rowOff>
    </xdr:from>
    <xdr:to>
      <xdr:col>23</xdr:col>
      <xdr:colOff>457200</xdr:colOff>
      <xdr:row>60</xdr:row>
      <xdr:rowOff>155484</xdr:rowOff>
    </xdr:to>
    <xdr:sp macro="" textlink="">
      <xdr:nvSpPr>
        <xdr:cNvPr id="342" name="円/楕円 341"/>
        <xdr:cNvSpPr/>
      </xdr:nvSpPr>
      <xdr:spPr>
        <a:xfrm>
          <a:off x="16129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165661</xdr:rowOff>
    </xdr:from>
    <xdr:ext cx="736600" cy="259045"/>
    <xdr:sp macro="" textlink="">
      <xdr:nvSpPr>
        <xdr:cNvPr id="343" name="テキスト ボックス 342"/>
        <xdr:cNvSpPr txBox="1"/>
      </xdr:nvSpPr>
      <xdr:spPr>
        <a:xfrm>
          <a:off x="15798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22860</xdr:rowOff>
    </xdr:from>
    <xdr:to>
      <xdr:col>22</xdr:col>
      <xdr:colOff>254000</xdr:colOff>
      <xdr:row>60</xdr:row>
      <xdr:rowOff>124460</xdr:rowOff>
    </xdr:to>
    <xdr:sp macro="" textlink="">
      <xdr:nvSpPr>
        <xdr:cNvPr id="344" name="円/楕円 343"/>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134637</xdr:rowOff>
    </xdr:from>
    <xdr:ext cx="762000" cy="259045"/>
    <xdr:sp macro="" textlink="">
      <xdr:nvSpPr>
        <xdr:cNvPr id="345" name="テキスト ボックス 344"/>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19413</xdr:rowOff>
    </xdr:from>
    <xdr:to>
      <xdr:col>21</xdr:col>
      <xdr:colOff>50800</xdr:colOff>
      <xdr:row>60</xdr:row>
      <xdr:rowOff>121013</xdr:rowOff>
    </xdr:to>
    <xdr:sp macro="" textlink="">
      <xdr:nvSpPr>
        <xdr:cNvPr id="346" name="円/楕円 345"/>
        <xdr:cNvSpPr/>
      </xdr:nvSpPr>
      <xdr:spPr>
        <a:xfrm>
          <a:off x="14351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131190</xdr:rowOff>
    </xdr:from>
    <xdr:ext cx="762000" cy="259045"/>
    <xdr:sp macro="" textlink="">
      <xdr:nvSpPr>
        <xdr:cNvPr id="347" name="テキスト ボックス 346"/>
        <xdr:cNvSpPr txBox="1"/>
      </xdr:nvSpPr>
      <xdr:spPr>
        <a:xfrm>
          <a:off x="14020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50437</xdr:rowOff>
    </xdr:from>
    <xdr:to>
      <xdr:col>19</xdr:col>
      <xdr:colOff>533400</xdr:colOff>
      <xdr:row>60</xdr:row>
      <xdr:rowOff>152037</xdr:rowOff>
    </xdr:to>
    <xdr:sp macro="" textlink="">
      <xdr:nvSpPr>
        <xdr:cNvPr id="348" name="円/楕円 347"/>
        <xdr:cNvSpPr/>
      </xdr:nvSpPr>
      <xdr:spPr>
        <a:xfrm>
          <a:off x="13462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162214</xdr:rowOff>
    </xdr:from>
    <xdr:ext cx="762000" cy="259045"/>
    <xdr:sp macro="" textlink="">
      <xdr:nvSpPr>
        <xdr:cNvPr id="349" name="テキスト ボックス 348"/>
        <xdr:cNvSpPr txBox="1"/>
      </xdr:nvSpPr>
      <xdr:spPr>
        <a:xfrm>
          <a:off x="13131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全国平均、類似団体平均は下回っているものの、県平均を上回っている。今後とも、緊急性・住民ニーズを的確に把握した事業の選択により、地方債に大きく頼ることのない財政運営に努める。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7" name="直線コネクタ 376"/>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8"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9" name="直線コネクタ 378"/>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118956</xdr:rowOff>
    </xdr:from>
    <xdr:to>
      <xdr:col>24</xdr:col>
      <xdr:colOff>558800</xdr:colOff>
      <xdr:row>41</xdr:row>
      <xdr:rowOff>76200</xdr:rowOff>
    </xdr:to>
    <xdr:cxnSp macro="">
      <xdr:nvCxnSpPr>
        <xdr:cNvPr id="382" name="直線コネクタ 381"/>
        <xdr:cNvCxnSpPr/>
      </xdr:nvCxnSpPr>
      <xdr:spPr>
        <a:xfrm flipV="1">
          <a:off x="16179800" y="697695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3"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4" name="フローチャート : 判断 383"/>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164677</xdr:rowOff>
    </xdr:to>
    <xdr:cxnSp macro="">
      <xdr:nvCxnSpPr>
        <xdr:cNvPr id="385" name="直線コネクタ 384"/>
        <xdr:cNvCxnSpPr/>
      </xdr:nvCxnSpPr>
      <xdr:spPr>
        <a:xfrm flipV="1">
          <a:off x="15290800" y="710565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6" name="フローチャート : 判断 385"/>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87" name="テキスト ボックス 386"/>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164677</xdr:rowOff>
    </xdr:from>
    <xdr:to>
      <xdr:col>22</xdr:col>
      <xdr:colOff>203200</xdr:colOff>
      <xdr:row>42</xdr:row>
      <xdr:rowOff>49530</xdr:rowOff>
    </xdr:to>
    <xdr:cxnSp macro="">
      <xdr:nvCxnSpPr>
        <xdr:cNvPr id="388" name="直線コネクタ 387"/>
        <xdr:cNvCxnSpPr/>
      </xdr:nvCxnSpPr>
      <xdr:spPr>
        <a:xfrm flipV="1">
          <a:off x="14401800" y="71941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9" name="フローチャート : 判断 388"/>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390" name="テキスト ボックス 389"/>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9313</xdr:rowOff>
    </xdr:from>
    <xdr:to>
      <xdr:col>21</xdr:col>
      <xdr:colOff>0</xdr:colOff>
      <xdr:row>42</xdr:row>
      <xdr:rowOff>49530</xdr:rowOff>
    </xdr:to>
    <xdr:cxnSp macro="">
      <xdr:nvCxnSpPr>
        <xdr:cNvPr id="391" name="直線コネクタ 390"/>
        <xdr:cNvCxnSpPr/>
      </xdr:nvCxnSpPr>
      <xdr:spPr>
        <a:xfrm>
          <a:off x="13512800" y="72102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2" name="フローチャート : 判断 391"/>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3" name="テキスト ボックス 392"/>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5" name="テキスト ボックス 394"/>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68156</xdr:rowOff>
    </xdr:from>
    <xdr:to>
      <xdr:col>24</xdr:col>
      <xdr:colOff>609600</xdr:colOff>
      <xdr:row>40</xdr:row>
      <xdr:rowOff>169756</xdr:rowOff>
    </xdr:to>
    <xdr:sp macro="" textlink="">
      <xdr:nvSpPr>
        <xdr:cNvPr id="401" name="円/楕円 400"/>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84683</xdr:rowOff>
    </xdr:from>
    <xdr:ext cx="762000" cy="259045"/>
    <xdr:sp macro="" textlink="">
      <xdr:nvSpPr>
        <xdr:cNvPr id="402" name="公債費負担の状況該当値テキスト"/>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403" name="円/楕円 402"/>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404" name="テキスト ボックス 403"/>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113877</xdr:rowOff>
    </xdr:from>
    <xdr:to>
      <xdr:col>22</xdr:col>
      <xdr:colOff>254000</xdr:colOff>
      <xdr:row>42</xdr:row>
      <xdr:rowOff>44027</xdr:rowOff>
    </xdr:to>
    <xdr:sp macro="" textlink="">
      <xdr:nvSpPr>
        <xdr:cNvPr id="405" name="円/楕円 404"/>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406" name="テキスト ボックス 405"/>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7" name="円/楕円 406"/>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408" name="テキスト ボックス 407"/>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409" name="円/楕円 408"/>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410" name="テキスト ボックス 409"/>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全国平均、類似団体平均及び県平均を大幅に下回っているものの、地方債残高及び土地開発公社の長期借入金が今後の市の財政を圧迫すると思われることから、今後も地方債発行額の総額抑制と、土地開発公社の経営健全化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9" name="直線コネクタ 438"/>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0"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1" name="直線コネクタ 440"/>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48119</xdr:rowOff>
    </xdr:from>
    <xdr:to>
      <xdr:col>24</xdr:col>
      <xdr:colOff>558800</xdr:colOff>
      <xdr:row>14</xdr:row>
      <xdr:rowOff>128552</xdr:rowOff>
    </xdr:to>
    <xdr:cxnSp macro="">
      <xdr:nvCxnSpPr>
        <xdr:cNvPr id="444" name="直線コネクタ 443"/>
        <xdr:cNvCxnSpPr/>
      </xdr:nvCxnSpPr>
      <xdr:spPr>
        <a:xfrm flipV="1">
          <a:off x="16179800" y="244841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135766</xdr:rowOff>
    </xdr:from>
    <xdr:ext cx="762000" cy="259045"/>
    <xdr:sp macro="" textlink="">
      <xdr:nvSpPr>
        <xdr:cNvPr id="445" name="将来負担の状況平均値テキスト"/>
        <xdr:cNvSpPr txBox="1"/>
      </xdr:nvSpPr>
      <xdr:spPr>
        <a:xfrm>
          <a:off x="17106900" y="270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6" name="フローチャート : 判断 445"/>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128552</xdr:rowOff>
    </xdr:from>
    <xdr:to>
      <xdr:col>23</xdr:col>
      <xdr:colOff>406400</xdr:colOff>
      <xdr:row>16</xdr:row>
      <xdr:rowOff>107385</xdr:rowOff>
    </xdr:to>
    <xdr:cxnSp macro="">
      <xdr:nvCxnSpPr>
        <xdr:cNvPr id="447" name="直線コネクタ 446"/>
        <xdr:cNvCxnSpPr/>
      </xdr:nvCxnSpPr>
      <xdr:spPr>
        <a:xfrm flipV="1">
          <a:off x="15290800" y="2528852"/>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8" name="フローチャート : 判断 447"/>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164411</xdr:rowOff>
    </xdr:from>
    <xdr:ext cx="736600" cy="259045"/>
    <xdr:sp macro="" textlink="">
      <xdr:nvSpPr>
        <xdr:cNvPr id="449" name="テキスト ボックス 448"/>
        <xdr:cNvSpPr txBox="1"/>
      </xdr:nvSpPr>
      <xdr:spPr>
        <a:xfrm>
          <a:off x="15798800" y="2907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107385</xdr:rowOff>
    </xdr:from>
    <xdr:to>
      <xdr:col>22</xdr:col>
      <xdr:colOff>203200</xdr:colOff>
      <xdr:row>17</xdr:row>
      <xdr:rowOff>56585</xdr:rowOff>
    </xdr:to>
    <xdr:cxnSp macro="">
      <xdr:nvCxnSpPr>
        <xdr:cNvPr id="450" name="直線コネクタ 449"/>
        <xdr:cNvCxnSpPr/>
      </xdr:nvCxnSpPr>
      <xdr:spPr>
        <a:xfrm flipV="1">
          <a:off x="14401800" y="285058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51" name="フローチャート : 判断 450"/>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96184</xdr:rowOff>
    </xdr:from>
    <xdr:ext cx="762000" cy="259045"/>
    <xdr:sp macro="" textlink="">
      <xdr:nvSpPr>
        <xdr:cNvPr id="452" name="テキスト ボックス 451"/>
        <xdr:cNvSpPr txBox="1"/>
      </xdr:nvSpPr>
      <xdr:spPr>
        <a:xfrm>
          <a:off x="14909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56585</xdr:rowOff>
    </xdr:from>
    <xdr:to>
      <xdr:col>21</xdr:col>
      <xdr:colOff>0</xdr:colOff>
      <xdr:row>18</xdr:row>
      <xdr:rowOff>47343</xdr:rowOff>
    </xdr:to>
    <xdr:cxnSp macro="">
      <xdr:nvCxnSpPr>
        <xdr:cNvPr id="453" name="直線コネクタ 452"/>
        <xdr:cNvCxnSpPr/>
      </xdr:nvCxnSpPr>
      <xdr:spPr>
        <a:xfrm flipV="1">
          <a:off x="13512800" y="2971235"/>
          <a:ext cx="889000" cy="16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4" name="フローチャート : 判断 453"/>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159190</xdr:rowOff>
    </xdr:from>
    <xdr:ext cx="762000" cy="259045"/>
    <xdr:sp macro="" textlink="">
      <xdr:nvSpPr>
        <xdr:cNvPr id="455" name="テキスト ボックス 454"/>
        <xdr:cNvSpPr txBox="1"/>
      </xdr:nvSpPr>
      <xdr:spPr>
        <a:xfrm>
          <a:off x="14020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6" name="フローチャート : 判断 455"/>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94985</xdr:rowOff>
    </xdr:from>
    <xdr:ext cx="762000" cy="259045"/>
    <xdr:sp macro="" textlink="">
      <xdr:nvSpPr>
        <xdr:cNvPr id="457" name="テキスト ボックス 456"/>
        <xdr:cNvSpPr txBox="1"/>
      </xdr:nvSpPr>
      <xdr:spPr>
        <a:xfrm>
          <a:off x="13131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168769</xdr:rowOff>
    </xdr:from>
    <xdr:to>
      <xdr:col>24</xdr:col>
      <xdr:colOff>609600</xdr:colOff>
      <xdr:row>14</xdr:row>
      <xdr:rowOff>98919</xdr:rowOff>
    </xdr:to>
    <xdr:sp macro="" textlink="">
      <xdr:nvSpPr>
        <xdr:cNvPr id="463" name="円/楕円 462"/>
        <xdr:cNvSpPr/>
      </xdr:nvSpPr>
      <xdr:spPr>
        <a:xfrm>
          <a:off x="16967200" y="23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90046</xdr:rowOff>
    </xdr:from>
    <xdr:ext cx="762000" cy="259045"/>
    <xdr:sp macro="" textlink="">
      <xdr:nvSpPr>
        <xdr:cNvPr id="464" name="将来負担の状況該当値テキスト"/>
        <xdr:cNvSpPr txBox="1"/>
      </xdr:nvSpPr>
      <xdr:spPr>
        <a:xfrm>
          <a:off x="17106900" y="23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77752</xdr:rowOff>
    </xdr:from>
    <xdr:to>
      <xdr:col>23</xdr:col>
      <xdr:colOff>457200</xdr:colOff>
      <xdr:row>15</xdr:row>
      <xdr:rowOff>7902</xdr:rowOff>
    </xdr:to>
    <xdr:sp macro="" textlink="">
      <xdr:nvSpPr>
        <xdr:cNvPr id="465" name="円/楕円 464"/>
        <xdr:cNvSpPr/>
      </xdr:nvSpPr>
      <xdr:spPr>
        <a:xfrm>
          <a:off x="16129000" y="24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18079</xdr:rowOff>
    </xdr:from>
    <xdr:ext cx="736600" cy="259045"/>
    <xdr:sp macro="" textlink="">
      <xdr:nvSpPr>
        <xdr:cNvPr id="466" name="テキスト ボックス 465"/>
        <xdr:cNvSpPr txBox="1"/>
      </xdr:nvSpPr>
      <xdr:spPr>
        <a:xfrm>
          <a:off x="15798800" y="224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56585</xdr:rowOff>
    </xdr:from>
    <xdr:to>
      <xdr:col>22</xdr:col>
      <xdr:colOff>254000</xdr:colOff>
      <xdr:row>16</xdr:row>
      <xdr:rowOff>158185</xdr:rowOff>
    </xdr:to>
    <xdr:sp macro="" textlink="">
      <xdr:nvSpPr>
        <xdr:cNvPr id="467" name="円/楕円 466"/>
        <xdr:cNvSpPr/>
      </xdr:nvSpPr>
      <xdr:spPr>
        <a:xfrm>
          <a:off x="15240000" y="27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168362</xdr:rowOff>
    </xdr:from>
    <xdr:ext cx="762000" cy="259045"/>
    <xdr:sp macro="" textlink="">
      <xdr:nvSpPr>
        <xdr:cNvPr id="468" name="テキスト ボックス 467"/>
        <xdr:cNvSpPr txBox="1"/>
      </xdr:nvSpPr>
      <xdr:spPr>
        <a:xfrm>
          <a:off x="14909800" y="256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5785</xdr:rowOff>
    </xdr:from>
    <xdr:to>
      <xdr:col>21</xdr:col>
      <xdr:colOff>50800</xdr:colOff>
      <xdr:row>17</xdr:row>
      <xdr:rowOff>107385</xdr:rowOff>
    </xdr:to>
    <xdr:sp macro="" textlink="">
      <xdr:nvSpPr>
        <xdr:cNvPr id="469" name="円/楕円 468"/>
        <xdr:cNvSpPr/>
      </xdr:nvSpPr>
      <xdr:spPr>
        <a:xfrm>
          <a:off x="14351000" y="29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117562</xdr:rowOff>
    </xdr:from>
    <xdr:ext cx="762000" cy="259045"/>
    <xdr:sp macro="" textlink="">
      <xdr:nvSpPr>
        <xdr:cNvPr id="470" name="テキスト ボックス 469"/>
        <xdr:cNvSpPr txBox="1"/>
      </xdr:nvSpPr>
      <xdr:spPr>
        <a:xfrm>
          <a:off x="14020800" y="268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167993</xdr:rowOff>
    </xdr:from>
    <xdr:to>
      <xdr:col>19</xdr:col>
      <xdr:colOff>533400</xdr:colOff>
      <xdr:row>18</xdr:row>
      <xdr:rowOff>98143</xdr:rowOff>
    </xdr:to>
    <xdr:sp macro="" textlink="">
      <xdr:nvSpPr>
        <xdr:cNvPr id="471" name="円/楕円 470"/>
        <xdr:cNvSpPr/>
      </xdr:nvSpPr>
      <xdr:spPr>
        <a:xfrm>
          <a:off x="13462000" y="308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108320</xdr:rowOff>
    </xdr:from>
    <xdr:ext cx="762000" cy="259045"/>
    <xdr:sp macro="" textlink="">
      <xdr:nvSpPr>
        <xdr:cNvPr id="472" name="テキスト ボックス 471"/>
        <xdr:cNvSpPr txBox="1"/>
      </xdr:nvSpPr>
      <xdr:spPr>
        <a:xfrm>
          <a:off x="13131800" y="285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595,495
565,506
61.95
200,705,069
191,136,746
7,773,997
101,599,980
162,525,369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に係る平成２８年度の経常収支比率については、時間外勤務手当や特殊勤務手当の削減、国に準じた給与構造の見直しによる年功的な給与上昇の抑制を実施したものの、人事院勧告による給料の引き上げも実施したことから、前年度と同ポイントとなっている。また、埼玉県平均と比較すると２．４ポイント下回っている状況にある。</a:t>
          </a:r>
          <a:endParaRPr lang="ja-JP" altLang="ja-JP" sz="1400">
            <a:effectLst/>
          </a:endParaRPr>
        </a:p>
        <a:p>
          <a:r>
            <a:rPr lang="ja-JP" altLang="ja-JP" sz="1100">
              <a:solidFill>
                <a:schemeClr val="dk1"/>
              </a:solidFill>
              <a:effectLst/>
              <a:latin typeface="+mn-lt"/>
              <a:ea typeface="+mn-ea"/>
              <a:cs typeface="+mn-cs"/>
            </a:rPr>
            <a:t>　今後も適正な給与水準となるよう必要に応じ見直しを行っていく。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27940</xdr:rowOff>
    </xdr:to>
    <xdr:cxnSp macro="">
      <xdr:nvCxnSpPr>
        <xdr:cNvPr id="66" name="直線コネクタ 65"/>
        <xdr:cNvCxnSpPr/>
      </xdr:nvCxnSpPr>
      <xdr:spPr>
        <a:xfrm>
          <a:off x="3987800" y="6200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132097</xdr:rowOff>
    </xdr:from>
    <xdr:ext cx="762000" cy="259045"/>
    <xdr:sp macro="" textlink="">
      <xdr:nvSpPr>
        <xdr:cNvPr id="67" name="人件費平均値テキスト"/>
        <xdr:cNvSpPr txBox="1"/>
      </xdr:nvSpPr>
      <xdr:spPr>
        <a:xfrm>
          <a:off x="4914900" y="630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111760</xdr:rowOff>
    </xdr:to>
    <xdr:cxnSp macro="">
      <xdr:nvCxnSpPr>
        <xdr:cNvPr id="69" name="直線コネクタ 68"/>
        <xdr:cNvCxnSpPr/>
      </xdr:nvCxnSpPr>
      <xdr:spPr>
        <a:xfrm flipV="1">
          <a:off x="3098800" y="6200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36</xdr:row>
      <xdr:rowOff>111760</xdr:rowOff>
    </xdr:to>
    <xdr:cxnSp macro="">
      <xdr:nvCxnSpPr>
        <xdr:cNvPr id="72" name="直線コネクタ 71"/>
        <xdr:cNvCxnSpPr/>
      </xdr:nvCxnSpPr>
      <xdr:spPr>
        <a:xfrm>
          <a:off x="2209800" y="624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37</xdr:row>
      <xdr:rowOff>100330</xdr:rowOff>
    </xdr:to>
    <xdr:cxnSp macro="">
      <xdr:nvCxnSpPr>
        <xdr:cNvPr id="75" name="直線コネクタ 74"/>
        <xdr:cNvCxnSpPr/>
      </xdr:nvCxnSpPr>
      <xdr:spPr>
        <a:xfrm flipV="1">
          <a:off x="1320800" y="62458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85" name="円/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60960</xdr:rowOff>
    </xdr:from>
    <xdr:to>
      <xdr:col>4</xdr:col>
      <xdr:colOff>396875</xdr:colOff>
      <xdr:row>36</xdr:row>
      <xdr:rowOff>162560</xdr:rowOff>
    </xdr:to>
    <xdr:sp macro="" textlink="">
      <xdr:nvSpPr>
        <xdr:cNvPr id="89" name="円/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1287</xdr:rowOff>
    </xdr:from>
    <xdr:ext cx="762000" cy="259045"/>
    <xdr:sp macro="" textlink="">
      <xdr:nvSpPr>
        <xdr:cNvPr id="90" name="テキスト ボックス 89"/>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1" name="円/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3" name="円/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161307</xdr:rowOff>
    </xdr:from>
    <xdr:ext cx="762000" cy="259045"/>
    <xdr:sp macro="" textlink="">
      <xdr:nvSpPr>
        <xdr:cNvPr id="94" name="テキスト ボックス 93"/>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小学校へのリース空調機の設置などにより物件費にかかる経常収支比率は前年度比</a:t>
          </a:r>
          <a:r>
            <a:rPr kumimoji="1" lang="en-US" altLang="ja-JP" sz="1300">
              <a:latin typeface="ＭＳ Ｐゴシック"/>
            </a:rPr>
            <a:t>0.5</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　物件費が高水準にある理由は、川口市行政改革集中改革プランに基づき、民間委託を推進しているためである。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139700</xdr:rowOff>
    </xdr:from>
    <xdr:to>
      <xdr:col>24</xdr:col>
      <xdr:colOff>31750</xdr:colOff>
      <xdr:row>19</xdr:row>
      <xdr:rowOff>31750</xdr:rowOff>
    </xdr:to>
    <xdr:cxnSp macro="">
      <xdr:nvCxnSpPr>
        <xdr:cNvPr id="127" name="直線コネクタ 126"/>
        <xdr:cNvCxnSpPr/>
      </xdr:nvCxnSpPr>
      <xdr:spPr>
        <a:xfrm>
          <a:off x="15671800" y="3225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3827</xdr:rowOff>
    </xdr:from>
    <xdr:ext cx="762000" cy="259045"/>
    <xdr:sp macro="" textlink="">
      <xdr:nvSpPr>
        <xdr:cNvPr id="128" name="物件費平均値テキスト"/>
        <xdr:cNvSpPr txBox="1"/>
      </xdr:nvSpPr>
      <xdr:spPr>
        <a:xfrm>
          <a:off x="16598900" y="257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139700</xdr:rowOff>
    </xdr:from>
    <xdr:to>
      <xdr:col>22</xdr:col>
      <xdr:colOff>565150</xdr:colOff>
      <xdr:row>19</xdr:row>
      <xdr:rowOff>6350</xdr:rowOff>
    </xdr:to>
    <xdr:cxnSp macro="">
      <xdr:nvCxnSpPr>
        <xdr:cNvPr id="130" name="直線コネクタ 129"/>
        <xdr:cNvCxnSpPr/>
      </xdr:nvCxnSpPr>
      <xdr:spPr>
        <a:xfrm flipV="1">
          <a:off x="14782800" y="322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32" name="テキスト ボックス 131"/>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152400</xdr:rowOff>
    </xdr:from>
    <xdr:to>
      <xdr:col>21</xdr:col>
      <xdr:colOff>361950</xdr:colOff>
      <xdr:row>19</xdr:row>
      <xdr:rowOff>6350</xdr:rowOff>
    </xdr:to>
    <xdr:cxnSp macro="">
      <xdr:nvCxnSpPr>
        <xdr:cNvPr id="133" name="直線コネクタ 132"/>
        <xdr:cNvCxnSpPr/>
      </xdr:nvCxnSpPr>
      <xdr:spPr>
        <a:xfrm>
          <a:off x="13893800" y="323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35" name="テキスト ボックス 134"/>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63500</xdr:rowOff>
    </xdr:from>
    <xdr:to>
      <xdr:col>20</xdr:col>
      <xdr:colOff>158750</xdr:colOff>
      <xdr:row>18</xdr:row>
      <xdr:rowOff>152400</xdr:rowOff>
    </xdr:to>
    <xdr:cxnSp macro="">
      <xdr:nvCxnSpPr>
        <xdr:cNvPr id="136" name="直線コネクタ 135"/>
        <xdr:cNvCxnSpPr/>
      </xdr:nvCxnSpPr>
      <xdr:spPr>
        <a:xfrm>
          <a:off x="13004800" y="314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152400</xdr:rowOff>
    </xdr:from>
    <xdr:to>
      <xdr:col>24</xdr:col>
      <xdr:colOff>82550</xdr:colOff>
      <xdr:row>19</xdr:row>
      <xdr:rowOff>82550</xdr:rowOff>
    </xdr:to>
    <xdr:sp macro="" textlink="">
      <xdr:nvSpPr>
        <xdr:cNvPr id="146" name="円/楕円 145"/>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124477</xdr:rowOff>
    </xdr:from>
    <xdr:ext cx="762000" cy="259045"/>
    <xdr:sp macro="" textlink="">
      <xdr:nvSpPr>
        <xdr:cNvPr id="147"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88900</xdr:rowOff>
    </xdr:from>
    <xdr:to>
      <xdr:col>22</xdr:col>
      <xdr:colOff>615950</xdr:colOff>
      <xdr:row>19</xdr:row>
      <xdr:rowOff>19050</xdr:rowOff>
    </xdr:to>
    <xdr:sp macro="" textlink="">
      <xdr:nvSpPr>
        <xdr:cNvPr id="148" name="円/楕円 147"/>
        <xdr:cNvSpPr/>
      </xdr:nvSpPr>
      <xdr:spPr>
        <a:xfrm>
          <a:off x="15621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3827</xdr:rowOff>
    </xdr:from>
    <xdr:ext cx="736600" cy="259045"/>
    <xdr:sp macro="" textlink="">
      <xdr:nvSpPr>
        <xdr:cNvPr id="149" name="テキスト ボックス 148"/>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127000</xdr:rowOff>
    </xdr:from>
    <xdr:to>
      <xdr:col>21</xdr:col>
      <xdr:colOff>412750</xdr:colOff>
      <xdr:row>19</xdr:row>
      <xdr:rowOff>57150</xdr:rowOff>
    </xdr:to>
    <xdr:sp macro="" textlink="">
      <xdr:nvSpPr>
        <xdr:cNvPr id="150" name="円/楕円 149"/>
        <xdr:cNvSpPr/>
      </xdr:nvSpPr>
      <xdr:spPr>
        <a:xfrm>
          <a:off x="14732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41927</xdr:rowOff>
    </xdr:from>
    <xdr:ext cx="762000" cy="259045"/>
    <xdr:sp macro="" textlink="">
      <xdr:nvSpPr>
        <xdr:cNvPr id="151" name="テキスト ボックス 150"/>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101600</xdr:rowOff>
    </xdr:from>
    <xdr:to>
      <xdr:col>20</xdr:col>
      <xdr:colOff>209550</xdr:colOff>
      <xdr:row>19</xdr:row>
      <xdr:rowOff>31750</xdr:rowOff>
    </xdr:to>
    <xdr:sp macro="" textlink="">
      <xdr:nvSpPr>
        <xdr:cNvPr id="152" name="円/楕円 151"/>
        <xdr:cNvSpPr/>
      </xdr:nvSpPr>
      <xdr:spPr>
        <a:xfrm>
          <a:off x="13843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16527</xdr:rowOff>
    </xdr:from>
    <xdr:ext cx="762000" cy="259045"/>
    <xdr:sp macro="" textlink="">
      <xdr:nvSpPr>
        <xdr:cNvPr id="153" name="テキスト ボックス 152"/>
        <xdr:cNvSpPr txBox="1"/>
      </xdr:nvSpPr>
      <xdr:spPr>
        <a:xfrm>
          <a:off x="13512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12700</xdr:rowOff>
    </xdr:from>
    <xdr:to>
      <xdr:col>19</xdr:col>
      <xdr:colOff>6350</xdr:colOff>
      <xdr:row>18</xdr:row>
      <xdr:rowOff>114300</xdr:rowOff>
    </xdr:to>
    <xdr:sp macro="" textlink="">
      <xdr:nvSpPr>
        <xdr:cNvPr id="154" name="円/楕円 153"/>
        <xdr:cNvSpPr/>
      </xdr:nvSpPr>
      <xdr:spPr>
        <a:xfrm>
          <a:off x="12954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99077</xdr:rowOff>
    </xdr:from>
    <xdr:ext cx="762000" cy="259045"/>
    <xdr:sp macro="" textlink="">
      <xdr:nvSpPr>
        <xdr:cNvPr id="155" name="テキスト ボックス 154"/>
        <xdr:cNvSpPr txBox="1"/>
      </xdr:nvSpPr>
      <xdr:spPr>
        <a:xfrm>
          <a:off x="12623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民間保育所運営費、障害者自立支援給付及び子ども医療費の増などによって</a:t>
          </a:r>
          <a:r>
            <a:rPr kumimoji="1" lang="en-US" altLang="ja-JP" sz="1300">
              <a:latin typeface="ＭＳ Ｐゴシック"/>
            </a:rPr>
            <a:t>0.6</a:t>
          </a:r>
          <a:r>
            <a:rPr kumimoji="1" lang="ja-JP" altLang="en-US" sz="1300">
              <a:latin typeface="ＭＳ Ｐゴシック"/>
            </a:rPr>
            <a:t>ポイント増となった。</a:t>
          </a:r>
          <a:endParaRPr kumimoji="1" lang="en-US" altLang="ja-JP" sz="1300">
            <a:latin typeface="ＭＳ Ｐゴシック"/>
          </a:endParaRPr>
        </a:p>
        <a:p>
          <a:r>
            <a:rPr kumimoji="1" lang="ja-JP" altLang="en-US" sz="1300">
              <a:latin typeface="ＭＳ Ｐゴシック"/>
            </a:rPr>
            <a:t>　今後も、子ども子育て関連経費や障害者自立支援関連経費の増が見込まれるものと予測できる。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95250</xdr:rowOff>
    </xdr:from>
    <xdr:to>
      <xdr:col>7</xdr:col>
      <xdr:colOff>15875</xdr:colOff>
      <xdr:row>58</xdr:row>
      <xdr:rowOff>0</xdr:rowOff>
    </xdr:to>
    <xdr:cxnSp macro="">
      <xdr:nvCxnSpPr>
        <xdr:cNvPr id="188" name="直線コネクタ 187"/>
        <xdr:cNvCxnSpPr/>
      </xdr:nvCxnSpPr>
      <xdr:spPr>
        <a:xfrm>
          <a:off x="3987800" y="9867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95250</xdr:rowOff>
    </xdr:to>
    <xdr:cxnSp macro="">
      <xdr:nvCxnSpPr>
        <xdr:cNvPr id="191" name="直線コネクタ 190"/>
        <xdr:cNvCxnSpPr/>
      </xdr:nvCxnSpPr>
      <xdr:spPr>
        <a:xfrm>
          <a:off x="3098800" y="980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6350</xdr:rowOff>
    </xdr:from>
    <xdr:to>
      <xdr:col>4</xdr:col>
      <xdr:colOff>346075</xdr:colOff>
      <xdr:row>57</xdr:row>
      <xdr:rowOff>31750</xdr:rowOff>
    </xdr:to>
    <xdr:cxnSp macro="">
      <xdr:nvCxnSpPr>
        <xdr:cNvPr id="194" name="直線コネクタ 193"/>
        <xdr:cNvCxnSpPr/>
      </xdr:nvCxnSpPr>
      <xdr:spPr>
        <a:xfrm>
          <a:off x="2209800" y="977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114300</xdr:rowOff>
    </xdr:from>
    <xdr:to>
      <xdr:col>3</xdr:col>
      <xdr:colOff>142875</xdr:colOff>
      <xdr:row>57</xdr:row>
      <xdr:rowOff>6350</xdr:rowOff>
    </xdr:to>
    <xdr:cxnSp macro="">
      <xdr:nvCxnSpPr>
        <xdr:cNvPr id="197" name="直線コネクタ 196"/>
        <xdr:cNvCxnSpPr/>
      </xdr:nvCxnSpPr>
      <xdr:spPr>
        <a:xfrm>
          <a:off x="1320800" y="971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9" name="テキスト ボックス 198"/>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1" name="テキスト ボックス 200"/>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207" name="円/楕円 206"/>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92727</xdr:rowOff>
    </xdr:from>
    <xdr:ext cx="762000" cy="259045"/>
    <xdr:sp macro="" textlink="">
      <xdr:nvSpPr>
        <xdr:cNvPr id="208"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44450</xdr:rowOff>
    </xdr:from>
    <xdr:to>
      <xdr:col>5</xdr:col>
      <xdr:colOff>600075</xdr:colOff>
      <xdr:row>57</xdr:row>
      <xdr:rowOff>146050</xdr:rowOff>
    </xdr:to>
    <xdr:sp macro="" textlink="">
      <xdr:nvSpPr>
        <xdr:cNvPr id="209" name="円/楕円 208"/>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130827</xdr:rowOff>
    </xdr:from>
    <xdr:ext cx="736600" cy="259045"/>
    <xdr:sp macro="" textlink="">
      <xdr:nvSpPr>
        <xdr:cNvPr id="210" name="テキスト ボックス 209"/>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1" name="円/楕円 210"/>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2" name="テキスト ボックス 211"/>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127000</xdr:rowOff>
    </xdr:from>
    <xdr:to>
      <xdr:col>3</xdr:col>
      <xdr:colOff>193675</xdr:colOff>
      <xdr:row>57</xdr:row>
      <xdr:rowOff>57150</xdr:rowOff>
    </xdr:to>
    <xdr:sp macro="" textlink="">
      <xdr:nvSpPr>
        <xdr:cNvPr id="213" name="円/楕円 212"/>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41927</xdr:rowOff>
    </xdr:from>
    <xdr:ext cx="762000" cy="259045"/>
    <xdr:sp macro="" textlink="">
      <xdr:nvSpPr>
        <xdr:cNvPr id="214" name="テキスト ボックス 213"/>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63500</xdr:rowOff>
    </xdr:from>
    <xdr:to>
      <xdr:col>1</xdr:col>
      <xdr:colOff>676275</xdr:colOff>
      <xdr:row>56</xdr:row>
      <xdr:rowOff>165100</xdr:rowOff>
    </xdr:to>
    <xdr:sp macro="" textlink="">
      <xdr:nvSpPr>
        <xdr:cNvPr id="215" name="円/楕円 214"/>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149877</xdr:rowOff>
    </xdr:from>
    <xdr:ext cx="762000" cy="259045"/>
    <xdr:sp macro="" textlink="">
      <xdr:nvSpPr>
        <xdr:cNvPr id="216" name="テキスト ボックス 215"/>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料金の改定を行ったことで、下水道会計繰出金が減、国民健康保険の加入者が減小したことで繰出金が減されたが、道路橋りょうや公民館をはじめとする社会資本の維持補修費が増加したことで全体として横ばいとなった。</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158750</xdr:rowOff>
    </xdr:from>
    <xdr:to>
      <xdr:col>24</xdr:col>
      <xdr:colOff>31750</xdr:colOff>
      <xdr:row>58</xdr:row>
      <xdr:rowOff>0</xdr:rowOff>
    </xdr:to>
    <xdr:cxnSp macro="">
      <xdr:nvCxnSpPr>
        <xdr:cNvPr id="249" name="直線コネクタ 248"/>
        <xdr:cNvCxnSpPr/>
      </xdr:nvCxnSpPr>
      <xdr:spPr>
        <a:xfrm>
          <a:off x="15671800" y="9931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0"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120650</xdr:rowOff>
    </xdr:from>
    <xdr:to>
      <xdr:col>22</xdr:col>
      <xdr:colOff>565150</xdr:colOff>
      <xdr:row>57</xdr:row>
      <xdr:rowOff>158750</xdr:rowOff>
    </xdr:to>
    <xdr:cxnSp macro="">
      <xdr:nvCxnSpPr>
        <xdr:cNvPr id="252" name="直線コネクタ 251"/>
        <xdr:cNvCxnSpPr/>
      </xdr:nvCxnSpPr>
      <xdr:spPr>
        <a:xfrm>
          <a:off x="14782800" y="9893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95250</xdr:rowOff>
    </xdr:from>
    <xdr:to>
      <xdr:col>21</xdr:col>
      <xdr:colOff>361950</xdr:colOff>
      <xdr:row>57</xdr:row>
      <xdr:rowOff>120650</xdr:rowOff>
    </xdr:to>
    <xdr:cxnSp macro="">
      <xdr:nvCxnSpPr>
        <xdr:cNvPr id="255" name="直線コネクタ 254"/>
        <xdr:cNvCxnSpPr/>
      </xdr:nvCxnSpPr>
      <xdr:spPr>
        <a:xfrm>
          <a:off x="13893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82550</xdr:rowOff>
    </xdr:from>
    <xdr:to>
      <xdr:col>20</xdr:col>
      <xdr:colOff>158750</xdr:colOff>
      <xdr:row>57</xdr:row>
      <xdr:rowOff>95250</xdr:rowOff>
    </xdr:to>
    <xdr:cxnSp macro="">
      <xdr:nvCxnSpPr>
        <xdr:cNvPr id="258" name="直線コネクタ 257"/>
        <xdr:cNvCxnSpPr/>
      </xdr:nvCxnSpPr>
      <xdr:spPr>
        <a:xfrm>
          <a:off x="13004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60" name="テキスト ボックス 259"/>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2" name="テキスト ボックス 261"/>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120650</xdr:rowOff>
    </xdr:from>
    <xdr:to>
      <xdr:col>24</xdr:col>
      <xdr:colOff>82550</xdr:colOff>
      <xdr:row>58</xdr:row>
      <xdr:rowOff>50800</xdr:rowOff>
    </xdr:to>
    <xdr:sp macro="" textlink="">
      <xdr:nvSpPr>
        <xdr:cNvPr id="268" name="円/楕円 267"/>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92727</xdr:rowOff>
    </xdr:from>
    <xdr:ext cx="762000" cy="259045"/>
    <xdr:sp macro="" textlink="">
      <xdr:nvSpPr>
        <xdr:cNvPr id="269" name="その他該当値テキスト"/>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107950</xdr:rowOff>
    </xdr:from>
    <xdr:to>
      <xdr:col>22</xdr:col>
      <xdr:colOff>615950</xdr:colOff>
      <xdr:row>58</xdr:row>
      <xdr:rowOff>38100</xdr:rowOff>
    </xdr:to>
    <xdr:sp macro="" textlink="">
      <xdr:nvSpPr>
        <xdr:cNvPr id="270" name="円/楕円 269"/>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71" name="テキスト ボックス 270"/>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69850</xdr:rowOff>
    </xdr:from>
    <xdr:to>
      <xdr:col>21</xdr:col>
      <xdr:colOff>412750</xdr:colOff>
      <xdr:row>58</xdr:row>
      <xdr:rowOff>0</xdr:rowOff>
    </xdr:to>
    <xdr:sp macro="" textlink="">
      <xdr:nvSpPr>
        <xdr:cNvPr id="272" name="円/楕円 271"/>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156227</xdr:rowOff>
    </xdr:from>
    <xdr:ext cx="762000" cy="259045"/>
    <xdr:sp macro="" textlink="">
      <xdr:nvSpPr>
        <xdr:cNvPr id="273" name="テキスト ボックス 272"/>
        <xdr:cNvSpPr txBox="1"/>
      </xdr:nvSpPr>
      <xdr:spPr>
        <a:xfrm>
          <a:off x="14401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44450</xdr:rowOff>
    </xdr:from>
    <xdr:to>
      <xdr:col>20</xdr:col>
      <xdr:colOff>209550</xdr:colOff>
      <xdr:row>57</xdr:row>
      <xdr:rowOff>146050</xdr:rowOff>
    </xdr:to>
    <xdr:sp macro="" textlink="">
      <xdr:nvSpPr>
        <xdr:cNvPr id="274" name="円/楕円 273"/>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130827</xdr:rowOff>
    </xdr:from>
    <xdr:ext cx="762000" cy="259045"/>
    <xdr:sp macro="" textlink="">
      <xdr:nvSpPr>
        <xdr:cNvPr id="275" name="テキスト ボックス 274"/>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31750</xdr:rowOff>
    </xdr:from>
    <xdr:to>
      <xdr:col>19</xdr:col>
      <xdr:colOff>6350</xdr:colOff>
      <xdr:row>57</xdr:row>
      <xdr:rowOff>133350</xdr:rowOff>
    </xdr:to>
    <xdr:sp macro="" textlink="">
      <xdr:nvSpPr>
        <xdr:cNvPr id="276" name="円/楕円 275"/>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118127</xdr:rowOff>
    </xdr:from>
    <xdr:ext cx="762000" cy="259045"/>
    <xdr:sp macro="" textlink="">
      <xdr:nvSpPr>
        <xdr:cNvPr id="277" name="テキスト ボックス 276"/>
        <xdr:cNvSpPr txBox="1"/>
      </xdr:nvSpPr>
      <xdr:spPr>
        <a:xfrm>
          <a:off x="12623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私立幼稚園の園児保護者への補助金の増額と公的医療機関への運営費補助金の新設に伴い、前年度比</a:t>
          </a:r>
          <a:r>
            <a:rPr kumimoji="1" lang="en-US" altLang="ja-JP" sz="1300">
              <a:latin typeface="ＭＳ Ｐゴシック"/>
            </a:rPr>
            <a:t>0.4</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　補助費等にかかる経常収支比率は、全国平均と埼玉県平均をともに下回っており、真に必要な補助金のみを支出していくよう引き続き努めていく。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115570</xdr:rowOff>
    </xdr:from>
    <xdr:to>
      <xdr:col>24</xdr:col>
      <xdr:colOff>31750</xdr:colOff>
      <xdr:row>33</xdr:row>
      <xdr:rowOff>152146</xdr:rowOff>
    </xdr:to>
    <xdr:cxnSp macro="">
      <xdr:nvCxnSpPr>
        <xdr:cNvPr id="308" name="直線コネクタ 307"/>
        <xdr:cNvCxnSpPr/>
      </xdr:nvCxnSpPr>
      <xdr:spPr>
        <a:xfrm>
          <a:off x="15671800" y="57734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115570</xdr:rowOff>
    </xdr:from>
    <xdr:to>
      <xdr:col>22</xdr:col>
      <xdr:colOff>565150</xdr:colOff>
      <xdr:row>33</xdr:row>
      <xdr:rowOff>133858</xdr:rowOff>
    </xdr:to>
    <xdr:cxnSp macro="">
      <xdr:nvCxnSpPr>
        <xdr:cNvPr id="311" name="直線コネクタ 310"/>
        <xdr:cNvCxnSpPr/>
      </xdr:nvCxnSpPr>
      <xdr:spPr>
        <a:xfrm flipV="1">
          <a:off x="14782800" y="57734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109999</xdr:rowOff>
    </xdr:from>
    <xdr:ext cx="736600" cy="259045"/>
    <xdr:sp macro="" textlink="">
      <xdr:nvSpPr>
        <xdr:cNvPr id="313" name="テキスト ボックス 312"/>
        <xdr:cNvSpPr txBox="1"/>
      </xdr:nvSpPr>
      <xdr:spPr>
        <a:xfrm>
          <a:off x="152908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115570</xdr:rowOff>
    </xdr:from>
    <xdr:to>
      <xdr:col>21</xdr:col>
      <xdr:colOff>361950</xdr:colOff>
      <xdr:row>33</xdr:row>
      <xdr:rowOff>133858</xdr:rowOff>
    </xdr:to>
    <xdr:cxnSp macro="">
      <xdr:nvCxnSpPr>
        <xdr:cNvPr id="314" name="直線コネクタ 313"/>
        <xdr:cNvCxnSpPr/>
      </xdr:nvCxnSpPr>
      <xdr:spPr>
        <a:xfrm>
          <a:off x="13893800" y="57734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88138</xdr:rowOff>
    </xdr:from>
    <xdr:to>
      <xdr:col>20</xdr:col>
      <xdr:colOff>158750</xdr:colOff>
      <xdr:row>33</xdr:row>
      <xdr:rowOff>115570</xdr:rowOff>
    </xdr:to>
    <xdr:cxnSp macro="">
      <xdr:nvCxnSpPr>
        <xdr:cNvPr id="317" name="直線コネクタ 316"/>
        <xdr:cNvCxnSpPr/>
      </xdr:nvCxnSpPr>
      <xdr:spPr>
        <a:xfrm>
          <a:off x="13004800" y="57459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27703</xdr:rowOff>
    </xdr:from>
    <xdr:ext cx="762000" cy="259045"/>
    <xdr:sp macro="" textlink="">
      <xdr:nvSpPr>
        <xdr:cNvPr id="321" name="テキスト ボックス 320"/>
        <xdr:cNvSpPr txBox="1"/>
      </xdr:nvSpPr>
      <xdr:spPr>
        <a:xfrm>
          <a:off x="12623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101346</xdr:rowOff>
    </xdr:from>
    <xdr:to>
      <xdr:col>24</xdr:col>
      <xdr:colOff>82550</xdr:colOff>
      <xdr:row>34</xdr:row>
      <xdr:rowOff>31496</xdr:rowOff>
    </xdr:to>
    <xdr:sp macro="" textlink="">
      <xdr:nvSpPr>
        <xdr:cNvPr id="327" name="円/楕円 326"/>
        <xdr:cNvSpPr/>
      </xdr:nvSpPr>
      <xdr:spPr>
        <a:xfrm>
          <a:off x="164592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117873</xdr:rowOff>
    </xdr:from>
    <xdr:ext cx="762000" cy="259045"/>
    <xdr:sp macro="" textlink="">
      <xdr:nvSpPr>
        <xdr:cNvPr id="328" name="補助費等該当値テキスト"/>
        <xdr:cNvSpPr txBox="1"/>
      </xdr:nvSpPr>
      <xdr:spPr>
        <a:xfrm>
          <a:off x="16598900" y="560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64770</xdr:rowOff>
    </xdr:from>
    <xdr:to>
      <xdr:col>22</xdr:col>
      <xdr:colOff>615950</xdr:colOff>
      <xdr:row>33</xdr:row>
      <xdr:rowOff>166370</xdr:rowOff>
    </xdr:to>
    <xdr:sp macro="" textlink="">
      <xdr:nvSpPr>
        <xdr:cNvPr id="329" name="円/楕円 328"/>
        <xdr:cNvSpPr/>
      </xdr:nvSpPr>
      <xdr:spPr>
        <a:xfrm>
          <a:off x="15621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5097</xdr:rowOff>
    </xdr:from>
    <xdr:ext cx="736600" cy="259045"/>
    <xdr:sp macro="" textlink="">
      <xdr:nvSpPr>
        <xdr:cNvPr id="330" name="テキスト ボックス 329"/>
        <xdr:cNvSpPr txBox="1"/>
      </xdr:nvSpPr>
      <xdr:spPr>
        <a:xfrm>
          <a:off x="15290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83058</xdr:rowOff>
    </xdr:from>
    <xdr:to>
      <xdr:col>21</xdr:col>
      <xdr:colOff>412750</xdr:colOff>
      <xdr:row>34</xdr:row>
      <xdr:rowOff>13208</xdr:rowOff>
    </xdr:to>
    <xdr:sp macro="" textlink="">
      <xdr:nvSpPr>
        <xdr:cNvPr id="331" name="円/楕円 330"/>
        <xdr:cNvSpPr/>
      </xdr:nvSpPr>
      <xdr:spPr>
        <a:xfrm>
          <a:off x="14732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23385</xdr:rowOff>
    </xdr:from>
    <xdr:ext cx="762000" cy="259045"/>
    <xdr:sp macro="" textlink="">
      <xdr:nvSpPr>
        <xdr:cNvPr id="332" name="テキスト ボックス 331"/>
        <xdr:cNvSpPr txBox="1"/>
      </xdr:nvSpPr>
      <xdr:spPr>
        <a:xfrm>
          <a:off x="14401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64770</xdr:rowOff>
    </xdr:from>
    <xdr:to>
      <xdr:col>20</xdr:col>
      <xdr:colOff>209550</xdr:colOff>
      <xdr:row>33</xdr:row>
      <xdr:rowOff>166370</xdr:rowOff>
    </xdr:to>
    <xdr:sp macro="" textlink="">
      <xdr:nvSpPr>
        <xdr:cNvPr id="333" name="円/楕円 332"/>
        <xdr:cNvSpPr/>
      </xdr:nvSpPr>
      <xdr:spPr>
        <a:xfrm>
          <a:off x="13843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5097</xdr:rowOff>
    </xdr:from>
    <xdr:ext cx="762000" cy="259045"/>
    <xdr:sp macro="" textlink="">
      <xdr:nvSpPr>
        <xdr:cNvPr id="334" name="テキスト ボックス 333"/>
        <xdr:cNvSpPr txBox="1"/>
      </xdr:nvSpPr>
      <xdr:spPr>
        <a:xfrm>
          <a:off x="13512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37338</xdr:rowOff>
    </xdr:from>
    <xdr:to>
      <xdr:col>19</xdr:col>
      <xdr:colOff>6350</xdr:colOff>
      <xdr:row>33</xdr:row>
      <xdr:rowOff>138938</xdr:rowOff>
    </xdr:to>
    <xdr:sp macro="" textlink="">
      <xdr:nvSpPr>
        <xdr:cNvPr id="335" name="円/楕円 334"/>
        <xdr:cNvSpPr/>
      </xdr:nvSpPr>
      <xdr:spPr>
        <a:xfrm>
          <a:off x="12954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149115</xdr:rowOff>
    </xdr:from>
    <xdr:ext cx="762000" cy="259045"/>
    <xdr:sp macro="" textlink="">
      <xdr:nvSpPr>
        <xdr:cNvPr id="336" name="テキスト ボックス 335"/>
        <xdr:cNvSpPr txBox="1"/>
      </xdr:nvSpPr>
      <xdr:spPr>
        <a:xfrm>
          <a:off x="12623800" y="54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全国平均及び類似団体平均を下回っているものの、県平均を上回っている。元利償還金は減少傾向にあるものの、事業の取捨選択を行い、将来計画を見据えて地方債の発行額抑制に努めていく。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107950</xdr:rowOff>
    </xdr:to>
    <xdr:cxnSp macro="">
      <xdr:nvCxnSpPr>
        <xdr:cNvPr id="369" name="直線コネクタ 368"/>
        <xdr:cNvCxnSpPr/>
      </xdr:nvCxnSpPr>
      <xdr:spPr>
        <a:xfrm flipV="1">
          <a:off x="3987800" y="1327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6366</xdr:rowOff>
    </xdr:from>
    <xdr:ext cx="762000" cy="259045"/>
    <xdr:sp macro="" textlink="">
      <xdr:nvSpPr>
        <xdr:cNvPr id="370" name="公債費平均値テキスト"/>
        <xdr:cNvSpPr txBox="1"/>
      </xdr:nvSpPr>
      <xdr:spPr>
        <a:xfrm>
          <a:off x="4914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107950</xdr:rowOff>
    </xdr:from>
    <xdr:to>
      <xdr:col>5</xdr:col>
      <xdr:colOff>549275</xdr:colOff>
      <xdr:row>77</xdr:row>
      <xdr:rowOff>123189</xdr:rowOff>
    </xdr:to>
    <xdr:cxnSp macro="">
      <xdr:nvCxnSpPr>
        <xdr:cNvPr id="372" name="直線コネクタ 371"/>
        <xdr:cNvCxnSpPr/>
      </xdr:nvCxnSpPr>
      <xdr:spPr>
        <a:xfrm flipV="1">
          <a:off x="3098800" y="13309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4" name="テキスト ボックス 373"/>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85089</xdr:rowOff>
    </xdr:from>
    <xdr:to>
      <xdr:col>4</xdr:col>
      <xdr:colOff>346075</xdr:colOff>
      <xdr:row>77</xdr:row>
      <xdr:rowOff>123189</xdr:rowOff>
    </xdr:to>
    <xdr:cxnSp macro="">
      <xdr:nvCxnSpPr>
        <xdr:cNvPr id="375" name="直線コネクタ 374"/>
        <xdr:cNvCxnSpPr/>
      </xdr:nvCxnSpPr>
      <xdr:spPr>
        <a:xfrm>
          <a:off x="2209800" y="13286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85089</xdr:rowOff>
    </xdr:from>
    <xdr:to>
      <xdr:col>3</xdr:col>
      <xdr:colOff>142875</xdr:colOff>
      <xdr:row>77</xdr:row>
      <xdr:rowOff>138430</xdr:rowOff>
    </xdr:to>
    <xdr:cxnSp macro="">
      <xdr:nvCxnSpPr>
        <xdr:cNvPr id="378" name="直線コネクタ 377"/>
        <xdr:cNvCxnSpPr/>
      </xdr:nvCxnSpPr>
      <xdr:spPr>
        <a:xfrm flipV="1">
          <a:off x="1320800" y="13286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8" name="円/楕円 387"/>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89"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57150</xdr:rowOff>
    </xdr:from>
    <xdr:to>
      <xdr:col>5</xdr:col>
      <xdr:colOff>600075</xdr:colOff>
      <xdr:row>77</xdr:row>
      <xdr:rowOff>158750</xdr:rowOff>
    </xdr:to>
    <xdr:sp macro="" textlink="">
      <xdr:nvSpPr>
        <xdr:cNvPr id="390" name="円/楕円 389"/>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143527</xdr:rowOff>
    </xdr:from>
    <xdr:ext cx="736600" cy="259045"/>
    <xdr:sp macro="" textlink="">
      <xdr:nvSpPr>
        <xdr:cNvPr id="391" name="テキスト ボックス 390"/>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72389</xdr:rowOff>
    </xdr:from>
    <xdr:to>
      <xdr:col>4</xdr:col>
      <xdr:colOff>396875</xdr:colOff>
      <xdr:row>78</xdr:row>
      <xdr:rowOff>2539</xdr:rowOff>
    </xdr:to>
    <xdr:sp macro="" textlink="">
      <xdr:nvSpPr>
        <xdr:cNvPr id="392" name="円/楕円 391"/>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12716</xdr:rowOff>
    </xdr:from>
    <xdr:ext cx="762000" cy="259045"/>
    <xdr:sp macro="" textlink="">
      <xdr:nvSpPr>
        <xdr:cNvPr id="393" name="テキスト ボックス 392"/>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34289</xdr:rowOff>
    </xdr:from>
    <xdr:to>
      <xdr:col>3</xdr:col>
      <xdr:colOff>193675</xdr:colOff>
      <xdr:row>77</xdr:row>
      <xdr:rowOff>135889</xdr:rowOff>
    </xdr:to>
    <xdr:sp macro="" textlink="">
      <xdr:nvSpPr>
        <xdr:cNvPr id="394" name="円/楕円 393"/>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95" name="テキスト ボックス 394"/>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6" name="円/楕円 395"/>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97" name="テキスト ボックス 396"/>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扶助費、補助費等及び物件費の増に伴い、前年度比</a:t>
          </a:r>
          <a:r>
            <a:rPr kumimoji="1" lang="en-US" altLang="ja-JP" sz="1200">
              <a:latin typeface="ＭＳ Ｐゴシック"/>
            </a:rPr>
            <a:t>1.6</a:t>
          </a:r>
          <a:r>
            <a:rPr kumimoji="1" lang="ja-JP" altLang="en-US" sz="1200">
              <a:latin typeface="ＭＳ Ｐゴシック"/>
            </a:rPr>
            <a:t>ポイントの増となった。子ども子育て関連経費、障害者自立支援経費の増や学校への空調機の設置が主な理由であり、子どもや</a:t>
          </a:r>
          <a:r>
            <a:rPr kumimoji="1" lang="ja-JP" altLang="ja-JP" sz="1200">
              <a:solidFill>
                <a:schemeClr val="dk1"/>
              </a:solidFill>
              <a:effectLst/>
              <a:latin typeface="+mn-lt"/>
              <a:ea typeface="+mn-ea"/>
              <a:cs typeface="+mn-cs"/>
            </a:rPr>
            <a:t>年金生活者</a:t>
          </a:r>
          <a:r>
            <a:rPr kumimoji="1" lang="ja-JP" altLang="en-US" sz="1200">
              <a:solidFill>
                <a:schemeClr val="dk1"/>
              </a:solidFill>
              <a:effectLst/>
              <a:latin typeface="+mn-lt"/>
              <a:ea typeface="+mn-ea"/>
              <a:cs typeface="+mn-cs"/>
            </a:rPr>
            <a:t>・</a:t>
          </a:r>
          <a:r>
            <a:rPr kumimoji="1" lang="ja-JP" altLang="en-US" sz="1200">
              <a:latin typeface="ＭＳ Ｐゴシック"/>
            </a:rPr>
            <a:t>障害者など、生活の配慮が必要なかたがたへのサービスを拡充していることが要因である。</a:t>
          </a:r>
          <a:endParaRPr kumimoji="1" lang="en-US" altLang="ja-JP" sz="1200">
            <a:latin typeface="ＭＳ Ｐゴシック"/>
          </a:endParaRPr>
        </a:p>
        <a:p>
          <a:r>
            <a:rPr kumimoji="1" lang="ja-JP" altLang="en-US" sz="1200">
              <a:latin typeface="ＭＳ Ｐゴシック"/>
            </a:rPr>
            <a:t>　社会情勢を鑑みるとこの傾向は今後も続くと予想される。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78</xdr:row>
      <xdr:rowOff>131572</xdr:rowOff>
    </xdr:to>
    <xdr:cxnSp macro="">
      <xdr:nvCxnSpPr>
        <xdr:cNvPr id="428" name="直線コネクタ 427"/>
        <xdr:cNvCxnSpPr/>
      </xdr:nvCxnSpPr>
      <xdr:spPr>
        <a:xfrm>
          <a:off x="15671800" y="134315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29"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58420</xdr:rowOff>
    </xdr:from>
    <xdr:to>
      <xdr:col>22</xdr:col>
      <xdr:colOff>565150</xdr:colOff>
      <xdr:row>78</xdr:row>
      <xdr:rowOff>94996</xdr:rowOff>
    </xdr:to>
    <xdr:cxnSp macro="">
      <xdr:nvCxnSpPr>
        <xdr:cNvPr id="431" name="直線コネクタ 430"/>
        <xdr:cNvCxnSpPr/>
      </xdr:nvCxnSpPr>
      <xdr:spPr>
        <a:xfrm flipV="1">
          <a:off x="14782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35561</xdr:rowOff>
    </xdr:from>
    <xdr:to>
      <xdr:col>21</xdr:col>
      <xdr:colOff>361950</xdr:colOff>
      <xdr:row>78</xdr:row>
      <xdr:rowOff>94996</xdr:rowOff>
    </xdr:to>
    <xdr:cxnSp macro="">
      <xdr:nvCxnSpPr>
        <xdr:cNvPr id="434" name="直線コネクタ 433"/>
        <xdr:cNvCxnSpPr/>
      </xdr:nvCxnSpPr>
      <xdr:spPr>
        <a:xfrm>
          <a:off x="13893800" y="134086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81280</xdr:rowOff>
    </xdr:to>
    <xdr:cxnSp macro="">
      <xdr:nvCxnSpPr>
        <xdr:cNvPr id="437" name="直線コネクタ 436"/>
        <xdr:cNvCxnSpPr/>
      </xdr:nvCxnSpPr>
      <xdr:spPr>
        <a:xfrm flipV="1">
          <a:off x="13004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80772</xdr:rowOff>
    </xdr:from>
    <xdr:to>
      <xdr:col>24</xdr:col>
      <xdr:colOff>82550</xdr:colOff>
      <xdr:row>79</xdr:row>
      <xdr:rowOff>10922</xdr:rowOff>
    </xdr:to>
    <xdr:sp macro="" textlink="">
      <xdr:nvSpPr>
        <xdr:cNvPr id="447" name="円/楕円 446"/>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52849</xdr:rowOff>
    </xdr:from>
    <xdr:ext cx="762000" cy="259045"/>
    <xdr:sp macro="" textlink="">
      <xdr:nvSpPr>
        <xdr:cNvPr id="448" name="公債費以外該当値テキスト"/>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xdr:rowOff>
    </xdr:from>
    <xdr:to>
      <xdr:col>22</xdr:col>
      <xdr:colOff>615950</xdr:colOff>
      <xdr:row>78</xdr:row>
      <xdr:rowOff>109220</xdr:rowOff>
    </xdr:to>
    <xdr:sp macro="" textlink="">
      <xdr:nvSpPr>
        <xdr:cNvPr id="449" name="円/楕円 448"/>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93997</xdr:rowOff>
    </xdr:from>
    <xdr:ext cx="736600" cy="259045"/>
    <xdr:sp macro="" textlink="">
      <xdr:nvSpPr>
        <xdr:cNvPr id="450" name="テキスト ボックス 449"/>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44196</xdr:rowOff>
    </xdr:from>
    <xdr:to>
      <xdr:col>21</xdr:col>
      <xdr:colOff>412750</xdr:colOff>
      <xdr:row>78</xdr:row>
      <xdr:rowOff>145796</xdr:rowOff>
    </xdr:to>
    <xdr:sp macro="" textlink="">
      <xdr:nvSpPr>
        <xdr:cNvPr id="451" name="円/楕円 450"/>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130573</xdr:rowOff>
    </xdr:from>
    <xdr:ext cx="762000" cy="259045"/>
    <xdr:sp macro="" textlink="">
      <xdr:nvSpPr>
        <xdr:cNvPr id="452" name="テキスト ボックス 451"/>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53" name="円/楕円 452"/>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54" name="テキスト ボックス 453"/>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55" name="円/楕円 454"/>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56" name="テキスト ボックス 455"/>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埼玉県川口市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169204</xdr:rowOff>
    </xdr:from>
    <xdr:to>
      <xdr:col>4</xdr:col>
      <xdr:colOff>1117600</xdr:colOff>
      <xdr:row>19</xdr:row>
      <xdr:rowOff>6669</xdr:rowOff>
    </xdr:to>
    <xdr:cxnSp macro="">
      <xdr:nvCxnSpPr>
        <xdr:cNvPr id="52" name="直線コネクタ 51"/>
        <xdr:cNvCxnSpPr/>
      </xdr:nvCxnSpPr>
      <xdr:spPr bwMode="auto">
        <a:xfrm>
          <a:off x="5003800" y="3302929"/>
          <a:ext cx="647700" cy="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76638</xdr:rowOff>
    </xdr:from>
    <xdr:ext cx="762000" cy="259045"/>
    <xdr:sp macro="" textlink="">
      <xdr:nvSpPr>
        <xdr:cNvPr id="53" name="人口1人当たり決算額の推移平均値テキスト130"/>
        <xdr:cNvSpPr txBox="1"/>
      </xdr:nvSpPr>
      <xdr:spPr>
        <a:xfrm>
          <a:off x="5740400" y="2696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169204</xdr:rowOff>
    </xdr:from>
    <xdr:to>
      <xdr:col>4</xdr:col>
      <xdr:colOff>469900</xdr:colOff>
      <xdr:row>19</xdr:row>
      <xdr:rowOff>3469</xdr:rowOff>
    </xdr:to>
    <xdr:cxnSp macro="">
      <xdr:nvCxnSpPr>
        <xdr:cNvPr id="55" name="直線コネクタ 54"/>
        <xdr:cNvCxnSpPr/>
      </xdr:nvCxnSpPr>
      <xdr:spPr bwMode="auto">
        <a:xfrm flipV="1">
          <a:off x="4305300" y="3302929"/>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151771</xdr:rowOff>
    </xdr:from>
    <xdr:ext cx="736600" cy="259045"/>
    <xdr:sp macro="" textlink="">
      <xdr:nvSpPr>
        <xdr:cNvPr id="57" name="テキスト ボックス 56"/>
        <xdr:cNvSpPr txBox="1"/>
      </xdr:nvSpPr>
      <xdr:spPr>
        <a:xfrm>
          <a:off x="4622800" y="259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3469</xdr:rowOff>
    </xdr:from>
    <xdr:to>
      <xdr:col>3</xdr:col>
      <xdr:colOff>904875</xdr:colOff>
      <xdr:row>19</xdr:row>
      <xdr:rowOff>56961</xdr:rowOff>
    </xdr:to>
    <xdr:cxnSp macro="">
      <xdr:nvCxnSpPr>
        <xdr:cNvPr id="58" name="直線コネクタ 57"/>
        <xdr:cNvCxnSpPr/>
      </xdr:nvCxnSpPr>
      <xdr:spPr bwMode="auto">
        <a:xfrm flipV="1">
          <a:off x="3606800" y="3308644"/>
          <a:ext cx="698500" cy="53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127599</xdr:rowOff>
    </xdr:from>
    <xdr:to>
      <xdr:col>3</xdr:col>
      <xdr:colOff>206375</xdr:colOff>
      <xdr:row>19</xdr:row>
      <xdr:rowOff>56961</xdr:rowOff>
    </xdr:to>
    <xdr:cxnSp macro="">
      <xdr:nvCxnSpPr>
        <xdr:cNvPr id="61" name="直線コネクタ 60"/>
        <xdr:cNvCxnSpPr/>
      </xdr:nvCxnSpPr>
      <xdr:spPr bwMode="auto">
        <a:xfrm>
          <a:off x="2908300" y="3261324"/>
          <a:ext cx="698500" cy="100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80415</xdr:rowOff>
    </xdr:from>
    <xdr:ext cx="762000" cy="259045"/>
    <xdr:sp macro="" textlink="">
      <xdr:nvSpPr>
        <xdr:cNvPr id="63" name="テキスト ボックス 62"/>
        <xdr:cNvSpPr txBox="1"/>
      </xdr:nvSpPr>
      <xdr:spPr>
        <a:xfrm>
          <a:off x="32258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127319</xdr:rowOff>
    </xdr:from>
    <xdr:to>
      <xdr:col>5</xdr:col>
      <xdr:colOff>34925</xdr:colOff>
      <xdr:row>19</xdr:row>
      <xdr:rowOff>57469</xdr:rowOff>
    </xdr:to>
    <xdr:sp macro="" textlink="">
      <xdr:nvSpPr>
        <xdr:cNvPr id="71" name="円/楕円 70"/>
        <xdr:cNvSpPr/>
      </xdr:nvSpPr>
      <xdr:spPr bwMode="auto">
        <a:xfrm>
          <a:off x="5600700" y="3261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35896</xdr:rowOff>
    </xdr:from>
    <xdr:ext cx="762000" cy="259045"/>
    <xdr:sp macro="" textlink="">
      <xdr:nvSpPr>
        <xdr:cNvPr id="72" name="人口1人当たり決算額の推移該当値テキスト130"/>
        <xdr:cNvSpPr txBox="1"/>
      </xdr:nvSpPr>
      <xdr:spPr>
        <a:xfrm>
          <a:off x="5740400" y="316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49,143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118404</xdr:rowOff>
    </xdr:from>
    <xdr:to>
      <xdr:col>4</xdr:col>
      <xdr:colOff>520700</xdr:colOff>
      <xdr:row>19</xdr:row>
      <xdr:rowOff>48554</xdr:rowOff>
    </xdr:to>
    <xdr:sp macro="" textlink="">
      <xdr:nvSpPr>
        <xdr:cNvPr id="73" name="円/楕円 72"/>
        <xdr:cNvSpPr/>
      </xdr:nvSpPr>
      <xdr:spPr bwMode="auto">
        <a:xfrm>
          <a:off x="4953000" y="325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33331</xdr:rowOff>
    </xdr:from>
    <xdr:ext cx="736600" cy="259045"/>
    <xdr:sp macro="" textlink="">
      <xdr:nvSpPr>
        <xdr:cNvPr id="74" name="テキスト ボックス 73"/>
        <xdr:cNvSpPr txBox="1"/>
      </xdr:nvSpPr>
      <xdr:spPr>
        <a:xfrm>
          <a:off x="4622800" y="333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49,416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124119</xdr:rowOff>
    </xdr:from>
    <xdr:to>
      <xdr:col>3</xdr:col>
      <xdr:colOff>955675</xdr:colOff>
      <xdr:row>19</xdr:row>
      <xdr:rowOff>54269</xdr:rowOff>
    </xdr:to>
    <xdr:sp macro="" textlink="">
      <xdr:nvSpPr>
        <xdr:cNvPr id="75" name="円/楕円 74"/>
        <xdr:cNvSpPr/>
      </xdr:nvSpPr>
      <xdr:spPr bwMode="auto">
        <a:xfrm>
          <a:off x="4254500" y="3257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39046</xdr:rowOff>
    </xdr:from>
    <xdr:ext cx="762000" cy="259045"/>
    <xdr:sp macro="" textlink="">
      <xdr:nvSpPr>
        <xdr:cNvPr id="76" name="テキスト ボックス 75"/>
        <xdr:cNvSpPr txBox="1"/>
      </xdr:nvSpPr>
      <xdr:spPr>
        <a:xfrm>
          <a:off x="3924300" y="334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49,241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6161</xdr:rowOff>
    </xdr:from>
    <xdr:to>
      <xdr:col>3</xdr:col>
      <xdr:colOff>257175</xdr:colOff>
      <xdr:row>19</xdr:row>
      <xdr:rowOff>107761</xdr:rowOff>
    </xdr:to>
    <xdr:sp macro="" textlink="">
      <xdr:nvSpPr>
        <xdr:cNvPr id="77" name="円/楕円 76"/>
        <xdr:cNvSpPr/>
      </xdr:nvSpPr>
      <xdr:spPr bwMode="auto">
        <a:xfrm>
          <a:off x="3556000" y="3311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92538</xdr:rowOff>
    </xdr:from>
    <xdr:ext cx="762000" cy="259045"/>
    <xdr:sp macro="" textlink="">
      <xdr:nvSpPr>
        <xdr:cNvPr id="78" name="テキスト ボックス 77"/>
        <xdr:cNvSpPr txBox="1"/>
      </xdr:nvSpPr>
      <xdr:spPr>
        <a:xfrm>
          <a:off x="3225800" y="339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47,603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76799</xdr:rowOff>
    </xdr:from>
    <xdr:to>
      <xdr:col>2</xdr:col>
      <xdr:colOff>692150</xdr:colOff>
      <xdr:row>19</xdr:row>
      <xdr:rowOff>6949</xdr:rowOff>
    </xdr:to>
    <xdr:sp macro="" textlink="">
      <xdr:nvSpPr>
        <xdr:cNvPr id="79" name="円/楕円 78"/>
        <xdr:cNvSpPr/>
      </xdr:nvSpPr>
      <xdr:spPr bwMode="auto">
        <a:xfrm>
          <a:off x="2857500" y="321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163176</xdr:rowOff>
    </xdr:from>
    <xdr:ext cx="762000" cy="259045"/>
    <xdr:sp macro="" textlink="">
      <xdr:nvSpPr>
        <xdr:cNvPr id="80" name="テキスト ボックス 79"/>
        <xdr:cNvSpPr txBox="1"/>
      </xdr:nvSpPr>
      <xdr:spPr>
        <a:xfrm>
          <a:off x="2527300" y="329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293497</xdr:rowOff>
    </xdr:from>
    <xdr:to>
      <xdr:col>4</xdr:col>
      <xdr:colOff>1117600</xdr:colOff>
      <xdr:row>35</xdr:row>
      <xdr:rowOff>301041</xdr:rowOff>
    </xdr:to>
    <xdr:cxnSp macro="">
      <xdr:nvCxnSpPr>
        <xdr:cNvPr id="113" name="直線コネクタ 112"/>
        <xdr:cNvCxnSpPr/>
      </xdr:nvCxnSpPr>
      <xdr:spPr bwMode="auto">
        <a:xfrm>
          <a:off x="5003800" y="6903847"/>
          <a:ext cx="6477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243548</xdr:rowOff>
    </xdr:from>
    <xdr:to>
      <xdr:col>4</xdr:col>
      <xdr:colOff>469900</xdr:colOff>
      <xdr:row>35</xdr:row>
      <xdr:rowOff>293497</xdr:rowOff>
    </xdr:to>
    <xdr:cxnSp macro="">
      <xdr:nvCxnSpPr>
        <xdr:cNvPr id="116" name="直線コネクタ 115"/>
        <xdr:cNvCxnSpPr/>
      </xdr:nvCxnSpPr>
      <xdr:spPr bwMode="auto">
        <a:xfrm>
          <a:off x="4305300" y="6853898"/>
          <a:ext cx="698500" cy="4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21158</xdr:rowOff>
    </xdr:from>
    <xdr:to>
      <xdr:col>3</xdr:col>
      <xdr:colOff>904875</xdr:colOff>
      <xdr:row>35</xdr:row>
      <xdr:rowOff>243548</xdr:rowOff>
    </xdr:to>
    <xdr:cxnSp macro="">
      <xdr:nvCxnSpPr>
        <xdr:cNvPr id="119" name="直線コネクタ 118"/>
        <xdr:cNvCxnSpPr/>
      </xdr:nvCxnSpPr>
      <xdr:spPr bwMode="auto">
        <a:xfrm>
          <a:off x="3606800" y="6631508"/>
          <a:ext cx="698500" cy="22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21158</xdr:rowOff>
    </xdr:from>
    <xdr:to>
      <xdr:col>3</xdr:col>
      <xdr:colOff>206375</xdr:colOff>
      <xdr:row>35</xdr:row>
      <xdr:rowOff>103225</xdr:rowOff>
    </xdr:to>
    <xdr:cxnSp macro="">
      <xdr:nvCxnSpPr>
        <xdr:cNvPr id="122" name="直線コネクタ 121"/>
        <xdr:cNvCxnSpPr/>
      </xdr:nvCxnSpPr>
      <xdr:spPr bwMode="auto">
        <a:xfrm flipV="1">
          <a:off x="2908300" y="6631508"/>
          <a:ext cx="698500" cy="82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128668</xdr:rowOff>
    </xdr:from>
    <xdr:ext cx="762000" cy="259045"/>
    <xdr:sp macro="" textlink="">
      <xdr:nvSpPr>
        <xdr:cNvPr id="124" name="テキスト ボックス 123"/>
        <xdr:cNvSpPr txBox="1"/>
      </xdr:nvSpPr>
      <xdr:spPr>
        <a:xfrm>
          <a:off x="32258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250241</xdr:rowOff>
    </xdr:from>
    <xdr:to>
      <xdr:col>5</xdr:col>
      <xdr:colOff>34925</xdr:colOff>
      <xdr:row>36</xdr:row>
      <xdr:rowOff>8941</xdr:rowOff>
    </xdr:to>
    <xdr:sp macro="" textlink="">
      <xdr:nvSpPr>
        <xdr:cNvPr id="132" name="円/楕円 131"/>
        <xdr:cNvSpPr/>
      </xdr:nvSpPr>
      <xdr:spPr bwMode="auto">
        <a:xfrm>
          <a:off x="5600700" y="68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222318</xdr:rowOff>
    </xdr:from>
    <xdr:ext cx="762000" cy="259045"/>
    <xdr:sp macro="" textlink="">
      <xdr:nvSpPr>
        <xdr:cNvPr id="133" name="人口1人当たり決算額の推移該当値テキスト445"/>
        <xdr:cNvSpPr txBox="1"/>
      </xdr:nvSpPr>
      <xdr:spPr>
        <a:xfrm>
          <a:off x="5740400" y="683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242697</xdr:rowOff>
    </xdr:from>
    <xdr:to>
      <xdr:col>4</xdr:col>
      <xdr:colOff>520700</xdr:colOff>
      <xdr:row>36</xdr:row>
      <xdr:rowOff>1397</xdr:rowOff>
    </xdr:to>
    <xdr:sp macro="" textlink="">
      <xdr:nvSpPr>
        <xdr:cNvPr id="134" name="円/楕円 133"/>
        <xdr:cNvSpPr/>
      </xdr:nvSpPr>
      <xdr:spPr bwMode="auto">
        <a:xfrm>
          <a:off x="4953000" y="685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329074</xdr:rowOff>
    </xdr:from>
    <xdr:ext cx="736600" cy="259045"/>
    <xdr:sp macro="" textlink="">
      <xdr:nvSpPr>
        <xdr:cNvPr id="135" name="テキスト ボックス 134"/>
        <xdr:cNvSpPr txBox="1"/>
      </xdr:nvSpPr>
      <xdr:spPr>
        <a:xfrm>
          <a:off x="4622800" y="6939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192748</xdr:rowOff>
    </xdr:from>
    <xdr:to>
      <xdr:col>3</xdr:col>
      <xdr:colOff>955675</xdr:colOff>
      <xdr:row>35</xdr:row>
      <xdr:rowOff>294348</xdr:rowOff>
    </xdr:to>
    <xdr:sp macro="" textlink="">
      <xdr:nvSpPr>
        <xdr:cNvPr id="136" name="円/楕円 135"/>
        <xdr:cNvSpPr/>
      </xdr:nvSpPr>
      <xdr:spPr bwMode="auto">
        <a:xfrm>
          <a:off x="4254500" y="680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279125</xdr:rowOff>
    </xdr:from>
    <xdr:ext cx="762000" cy="259045"/>
    <xdr:sp macro="" textlink="">
      <xdr:nvSpPr>
        <xdr:cNvPr id="137" name="テキスト ボックス 136"/>
        <xdr:cNvSpPr txBox="1"/>
      </xdr:nvSpPr>
      <xdr:spPr>
        <a:xfrm>
          <a:off x="3924300" y="688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313258</xdr:rowOff>
    </xdr:from>
    <xdr:to>
      <xdr:col>3</xdr:col>
      <xdr:colOff>257175</xdr:colOff>
      <xdr:row>35</xdr:row>
      <xdr:rowOff>71958</xdr:rowOff>
    </xdr:to>
    <xdr:sp macro="" textlink="">
      <xdr:nvSpPr>
        <xdr:cNvPr id="138" name="円/楕円 137"/>
        <xdr:cNvSpPr/>
      </xdr:nvSpPr>
      <xdr:spPr bwMode="auto">
        <a:xfrm>
          <a:off x="3556000" y="6580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82135</xdr:rowOff>
    </xdr:from>
    <xdr:ext cx="762000" cy="259045"/>
    <xdr:sp macro="" textlink="">
      <xdr:nvSpPr>
        <xdr:cNvPr id="139" name="テキスト ボックス 138"/>
        <xdr:cNvSpPr txBox="1"/>
      </xdr:nvSpPr>
      <xdr:spPr>
        <a:xfrm>
          <a:off x="3225800" y="634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52425</xdr:rowOff>
    </xdr:from>
    <xdr:to>
      <xdr:col>2</xdr:col>
      <xdr:colOff>692150</xdr:colOff>
      <xdr:row>35</xdr:row>
      <xdr:rowOff>154025</xdr:rowOff>
    </xdr:to>
    <xdr:sp macro="" textlink="">
      <xdr:nvSpPr>
        <xdr:cNvPr id="140" name="円/楕円 139"/>
        <xdr:cNvSpPr/>
      </xdr:nvSpPr>
      <xdr:spPr bwMode="auto">
        <a:xfrm>
          <a:off x="2857500" y="666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138802</xdr:rowOff>
    </xdr:from>
    <xdr:ext cx="762000" cy="259045"/>
    <xdr:sp macro="" textlink="">
      <xdr:nvSpPr>
        <xdr:cNvPr id="141" name="テキスト ボックス 140"/>
        <xdr:cNvSpPr txBox="1"/>
      </xdr:nvSpPr>
      <xdr:spPr>
        <a:xfrm>
          <a:off x="2527300" y="674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595,495
565,506
61.95
200,705,069
191,136,746
7,773,997
101,599,980
162,525,369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35801</xdr:rowOff>
    </xdr:from>
    <xdr:to>
      <xdr:col>6</xdr:col>
      <xdr:colOff>511175</xdr:colOff>
      <xdr:row>35</xdr:row>
      <xdr:rowOff>56581</xdr:rowOff>
    </xdr:to>
    <xdr:cxnSp macro="">
      <xdr:nvCxnSpPr>
        <xdr:cNvPr id="59" name="直線コネクタ 58"/>
        <xdr:cNvCxnSpPr/>
      </xdr:nvCxnSpPr>
      <xdr:spPr>
        <a:xfrm>
          <a:off x="3797300" y="6036551"/>
          <a:ext cx="8382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150273</xdr:rowOff>
    </xdr:from>
    <xdr:ext cx="534377" cy="259045"/>
    <xdr:sp macro="" textlink="">
      <xdr:nvSpPr>
        <xdr:cNvPr id="60" name="人件費平均値テキスト"/>
        <xdr:cNvSpPr txBox="1"/>
      </xdr:nvSpPr>
      <xdr:spPr>
        <a:xfrm>
          <a:off x="4686300" y="563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22840</xdr:rowOff>
    </xdr:from>
    <xdr:to>
      <xdr:col>5</xdr:col>
      <xdr:colOff>358775</xdr:colOff>
      <xdr:row>35</xdr:row>
      <xdr:rowOff>35801</xdr:rowOff>
    </xdr:to>
    <xdr:cxnSp macro="">
      <xdr:nvCxnSpPr>
        <xdr:cNvPr id="62" name="直線コネクタ 61"/>
        <xdr:cNvCxnSpPr/>
      </xdr:nvCxnSpPr>
      <xdr:spPr>
        <a:xfrm>
          <a:off x="2908300" y="6023590"/>
          <a:ext cx="889000" cy="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37132</xdr:rowOff>
    </xdr:from>
    <xdr:ext cx="534377" cy="259045"/>
    <xdr:sp macro="" textlink="">
      <xdr:nvSpPr>
        <xdr:cNvPr id="64" name="テキスト ボックス 63"/>
        <xdr:cNvSpPr txBox="1"/>
      </xdr:nvSpPr>
      <xdr:spPr>
        <a:xfrm>
          <a:off x="3530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22840</xdr:rowOff>
    </xdr:from>
    <xdr:to>
      <xdr:col>4</xdr:col>
      <xdr:colOff>155575</xdr:colOff>
      <xdr:row>35</xdr:row>
      <xdr:rowOff>41996</xdr:rowOff>
    </xdr:to>
    <xdr:cxnSp macro="">
      <xdr:nvCxnSpPr>
        <xdr:cNvPr id="65" name="直線コネクタ 64"/>
        <xdr:cNvCxnSpPr/>
      </xdr:nvCxnSpPr>
      <xdr:spPr>
        <a:xfrm flipV="1">
          <a:off x="2019300" y="6023590"/>
          <a:ext cx="889000" cy="1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53408</xdr:rowOff>
    </xdr:from>
    <xdr:ext cx="534377" cy="259045"/>
    <xdr:sp macro="" textlink="">
      <xdr:nvSpPr>
        <xdr:cNvPr id="67" name="テキスト ボックス 66"/>
        <xdr:cNvSpPr txBox="1"/>
      </xdr:nvSpPr>
      <xdr:spPr>
        <a:xfrm>
          <a:off x="2641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128430</xdr:rowOff>
    </xdr:from>
    <xdr:to>
      <xdr:col>2</xdr:col>
      <xdr:colOff>638175</xdr:colOff>
      <xdr:row>35</xdr:row>
      <xdr:rowOff>41996</xdr:rowOff>
    </xdr:to>
    <xdr:cxnSp macro="">
      <xdr:nvCxnSpPr>
        <xdr:cNvPr id="68" name="直線コネクタ 67"/>
        <xdr:cNvCxnSpPr/>
      </xdr:nvCxnSpPr>
      <xdr:spPr>
        <a:xfrm>
          <a:off x="1130300" y="5957730"/>
          <a:ext cx="889000" cy="8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80497</xdr:rowOff>
    </xdr:from>
    <xdr:ext cx="534377" cy="259045"/>
    <xdr:sp macro="" textlink="">
      <xdr:nvSpPr>
        <xdr:cNvPr id="70" name="テキスト ボックス 69"/>
        <xdr:cNvSpPr txBox="1"/>
      </xdr:nvSpPr>
      <xdr:spPr>
        <a:xfrm>
          <a:off x="1752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32240</xdr:rowOff>
    </xdr:from>
    <xdr:ext cx="534377" cy="259045"/>
    <xdr:sp macro="" textlink="">
      <xdr:nvSpPr>
        <xdr:cNvPr id="72" name="テキスト ボックス 71"/>
        <xdr:cNvSpPr txBox="1"/>
      </xdr:nvSpPr>
      <xdr:spPr>
        <a:xfrm>
          <a:off x="863111" y="55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5781</xdr:rowOff>
    </xdr:from>
    <xdr:to>
      <xdr:col>6</xdr:col>
      <xdr:colOff>561975</xdr:colOff>
      <xdr:row>35</xdr:row>
      <xdr:rowOff>107381</xdr:rowOff>
    </xdr:to>
    <xdr:sp macro="" textlink="">
      <xdr:nvSpPr>
        <xdr:cNvPr id="78" name="円/楕円 77"/>
        <xdr:cNvSpPr/>
      </xdr:nvSpPr>
      <xdr:spPr>
        <a:xfrm>
          <a:off x="4584700" y="600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155658</xdr:rowOff>
    </xdr:from>
    <xdr:ext cx="534377" cy="259045"/>
    <xdr:sp macro="" textlink="">
      <xdr:nvSpPr>
        <xdr:cNvPr id="79" name="人件費該当値テキスト"/>
        <xdr:cNvSpPr txBox="1"/>
      </xdr:nvSpPr>
      <xdr:spPr>
        <a:xfrm>
          <a:off x="4686300" y="598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46,136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156451</xdr:rowOff>
    </xdr:from>
    <xdr:to>
      <xdr:col>5</xdr:col>
      <xdr:colOff>409575</xdr:colOff>
      <xdr:row>35</xdr:row>
      <xdr:rowOff>86601</xdr:rowOff>
    </xdr:to>
    <xdr:sp macro="" textlink="">
      <xdr:nvSpPr>
        <xdr:cNvPr id="80" name="円/楕円 79"/>
        <xdr:cNvSpPr/>
      </xdr:nvSpPr>
      <xdr:spPr>
        <a:xfrm>
          <a:off x="3746500" y="59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77728</xdr:rowOff>
    </xdr:from>
    <xdr:ext cx="534377" cy="259045"/>
    <xdr:sp macro="" textlink="">
      <xdr:nvSpPr>
        <xdr:cNvPr id="81" name="テキスト ボックス 80"/>
        <xdr:cNvSpPr txBox="1"/>
      </xdr:nvSpPr>
      <xdr:spPr>
        <a:xfrm>
          <a:off x="3530111" y="607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143490</xdr:rowOff>
    </xdr:from>
    <xdr:to>
      <xdr:col>4</xdr:col>
      <xdr:colOff>206375</xdr:colOff>
      <xdr:row>35</xdr:row>
      <xdr:rowOff>73640</xdr:rowOff>
    </xdr:to>
    <xdr:sp macro="" textlink="">
      <xdr:nvSpPr>
        <xdr:cNvPr id="82" name="円/楕円 81"/>
        <xdr:cNvSpPr/>
      </xdr:nvSpPr>
      <xdr:spPr>
        <a:xfrm>
          <a:off x="2857500" y="59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64767</xdr:rowOff>
    </xdr:from>
    <xdr:ext cx="534377" cy="259045"/>
    <xdr:sp macro="" textlink="">
      <xdr:nvSpPr>
        <xdr:cNvPr id="83" name="テキスト ボックス 82"/>
        <xdr:cNvSpPr txBox="1"/>
      </xdr:nvSpPr>
      <xdr:spPr>
        <a:xfrm>
          <a:off x="2641111" y="60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162646</xdr:rowOff>
    </xdr:from>
    <xdr:to>
      <xdr:col>3</xdr:col>
      <xdr:colOff>3175</xdr:colOff>
      <xdr:row>35</xdr:row>
      <xdr:rowOff>92796</xdr:rowOff>
    </xdr:to>
    <xdr:sp macro="" textlink="">
      <xdr:nvSpPr>
        <xdr:cNvPr id="84" name="円/楕円 83"/>
        <xdr:cNvSpPr/>
      </xdr:nvSpPr>
      <xdr:spPr>
        <a:xfrm>
          <a:off x="1968500" y="599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83923</xdr:rowOff>
    </xdr:from>
    <xdr:ext cx="534377" cy="259045"/>
    <xdr:sp macro="" textlink="">
      <xdr:nvSpPr>
        <xdr:cNvPr id="85" name="テキスト ボックス 84"/>
        <xdr:cNvSpPr txBox="1"/>
      </xdr:nvSpPr>
      <xdr:spPr>
        <a:xfrm>
          <a:off x="1752111" y="608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77630</xdr:rowOff>
    </xdr:from>
    <xdr:to>
      <xdr:col>1</xdr:col>
      <xdr:colOff>485775</xdr:colOff>
      <xdr:row>35</xdr:row>
      <xdr:rowOff>7780</xdr:rowOff>
    </xdr:to>
    <xdr:sp macro="" textlink="">
      <xdr:nvSpPr>
        <xdr:cNvPr id="86" name="円/楕円 85"/>
        <xdr:cNvSpPr/>
      </xdr:nvSpPr>
      <xdr:spPr>
        <a:xfrm>
          <a:off x="1079500" y="59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170357</xdr:rowOff>
    </xdr:from>
    <xdr:ext cx="534377" cy="259045"/>
    <xdr:sp macro="" textlink="">
      <xdr:nvSpPr>
        <xdr:cNvPr id="87" name="テキスト ボックス 86"/>
        <xdr:cNvSpPr txBox="1"/>
      </xdr:nvSpPr>
      <xdr:spPr>
        <a:xfrm>
          <a:off x="863111" y="599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13246</xdr:rowOff>
    </xdr:from>
    <xdr:to>
      <xdr:col>6</xdr:col>
      <xdr:colOff>511175</xdr:colOff>
      <xdr:row>55</xdr:row>
      <xdr:rowOff>32068</xdr:rowOff>
    </xdr:to>
    <xdr:cxnSp macro="">
      <xdr:nvCxnSpPr>
        <xdr:cNvPr id="117" name="直線コネクタ 116"/>
        <xdr:cNvCxnSpPr/>
      </xdr:nvCxnSpPr>
      <xdr:spPr>
        <a:xfrm flipV="1">
          <a:off x="3797300" y="9442996"/>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32068</xdr:rowOff>
    </xdr:from>
    <xdr:to>
      <xdr:col>5</xdr:col>
      <xdr:colOff>358775</xdr:colOff>
      <xdr:row>55</xdr:row>
      <xdr:rowOff>45631</xdr:rowOff>
    </xdr:to>
    <xdr:cxnSp macro="">
      <xdr:nvCxnSpPr>
        <xdr:cNvPr id="120" name="直線コネクタ 119"/>
        <xdr:cNvCxnSpPr/>
      </xdr:nvCxnSpPr>
      <xdr:spPr>
        <a:xfrm flipV="1">
          <a:off x="2908300" y="9461818"/>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117162</xdr:rowOff>
    </xdr:from>
    <xdr:ext cx="534377" cy="259045"/>
    <xdr:sp macro="" textlink="">
      <xdr:nvSpPr>
        <xdr:cNvPr id="122" name="テキスト ボックス 121"/>
        <xdr:cNvSpPr txBox="1"/>
      </xdr:nvSpPr>
      <xdr:spPr>
        <a:xfrm>
          <a:off x="3530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45631</xdr:rowOff>
    </xdr:from>
    <xdr:to>
      <xdr:col>4</xdr:col>
      <xdr:colOff>155575</xdr:colOff>
      <xdr:row>55</xdr:row>
      <xdr:rowOff>105601</xdr:rowOff>
    </xdr:to>
    <xdr:cxnSp macro="">
      <xdr:nvCxnSpPr>
        <xdr:cNvPr id="123" name="直線コネクタ 122"/>
        <xdr:cNvCxnSpPr/>
      </xdr:nvCxnSpPr>
      <xdr:spPr>
        <a:xfrm flipV="1">
          <a:off x="2019300" y="9475381"/>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164025</xdr:rowOff>
    </xdr:from>
    <xdr:ext cx="534377" cy="259045"/>
    <xdr:sp macro="" textlink="">
      <xdr:nvSpPr>
        <xdr:cNvPr id="125" name="テキスト ボックス 124"/>
        <xdr:cNvSpPr txBox="1"/>
      </xdr:nvSpPr>
      <xdr:spPr>
        <a:xfrm>
          <a:off x="2641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105601</xdr:rowOff>
    </xdr:from>
    <xdr:to>
      <xdr:col>2</xdr:col>
      <xdr:colOff>638175</xdr:colOff>
      <xdr:row>55</xdr:row>
      <xdr:rowOff>120155</xdr:rowOff>
    </xdr:to>
    <xdr:cxnSp macro="">
      <xdr:nvCxnSpPr>
        <xdr:cNvPr id="126" name="直線コネクタ 125"/>
        <xdr:cNvCxnSpPr/>
      </xdr:nvCxnSpPr>
      <xdr:spPr>
        <a:xfrm flipV="1">
          <a:off x="1130300" y="9535351"/>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114761</xdr:rowOff>
    </xdr:from>
    <xdr:ext cx="534377" cy="259045"/>
    <xdr:sp macro="" textlink="">
      <xdr:nvSpPr>
        <xdr:cNvPr id="128" name="テキスト ボックス 127"/>
        <xdr:cNvSpPr txBox="1"/>
      </xdr:nvSpPr>
      <xdr:spPr>
        <a:xfrm>
          <a:off x="1752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118533</xdr:rowOff>
    </xdr:from>
    <xdr:ext cx="534377" cy="259045"/>
    <xdr:sp macro="" textlink="">
      <xdr:nvSpPr>
        <xdr:cNvPr id="130" name="テキスト ボックス 129"/>
        <xdr:cNvSpPr txBox="1"/>
      </xdr:nvSpPr>
      <xdr:spPr>
        <a:xfrm>
          <a:off x="863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133896</xdr:rowOff>
    </xdr:from>
    <xdr:to>
      <xdr:col>6</xdr:col>
      <xdr:colOff>561975</xdr:colOff>
      <xdr:row>55</xdr:row>
      <xdr:rowOff>64046</xdr:rowOff>
    </xdr:to>
    <xdr:sp macro="" textlink="">
      <xdr:nvSpPr>
        <xdr:cNvPr id="136" name="円/楕円 135"/>
        <xdr:cNvSpPr/>
      </xdr:nvSpPr>
      <xdr:spPr>
        <a:xfrm>
          <a:off x="4584700" y="939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156773</xdr:rowOff>
    </xdr:from>
    <xdr:ext cx="534377" cy="259045"/>
    <xdr:sp macro="" textlink="">
      <xdr:nvSpPr>
        <xdr:cNvPr id="137" name="物件費該当値テキスト"/>
        <xdr:cNvSpPr txBox="1"/>
      </xdr:nvSpPr>
      <xdr:spPr>
        <a:xfrm>
          <a:off x="4686300" y="92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48,819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152718</xdr:rowOff>
    </xdr:from>
    <xdr:to>
      <xdr:col>5</xdr:col>
      <xdr:colOff>409575</xdr:colOff>
      <xdr:row>55</xdr:row>
      <xdr:rowOff>82868</xdr:rowOff>
    </xdr:to>
    <xdr:sp macro="" textlink="">
      <xdr:nvSpPr>
        <xdr:cNvPr id="138" name="円/楕円 137"/>
        <xdr:cNvSpPr/>
      </xdr:nvSpPr>
      <xdr:spPr>
        <a:xfrm>
          <a:off x="3746500" y="941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99395</xdr:rowOff>
    </xdr:from>
    <xdr:ext cx="534377" cy="259045"/>
    <xdr:sp macro="" textlink="">
      <xdr:nvSpPr>
        <xdr:cNvPr id="139" name="テキスト ボックス 138"/>
        <xdr:cNvSpPr txBox="1"/>
      </xdr:nvSpPr>
      <xdr:spPr>
        <a:xfrm>
          <a:off x="3530111" y="918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166281</xdr:rowOff>
    </xdr:from>
    <xdr:to>
      <xdr:col>4</xdr:col>
      <xdr:colOff>206375</xdr:colOff>
      <xdr:row>55</xdr:row>
      <xdr:rowOff>96431</xdr:rowOff>
    </xdr:to>
    <xdr:sp macro="" textlink="">
      <xdr:nvSpPr>
        <xdr:cNvPr id="140" name="円/楕円 139"/>
        <xdr:cNvSpPr/>
      </xdr:nvSpPr>
      <xdr:spPr>
        <a:xfrm>
          <a:off x="2857500" y="942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112958</xdr:rowOff>
    </xdr:from>
    <xdr:ext cx="534377" cy="259045"/>
    <xdr:sp macro="" textlink="">
      <xdr:nvSpPr>
        <xdr:cNvPr id="141" name="テキスト ボックス 140"/>
        <xdr:cNvSpPr txBox="1"/>
      </xdr:nvSpPr>
      <xdr:spPr>
        <a:xfrm>
          <a:off x="2641111" y="91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54801</xdr:rowOff>
    </xdr:from>
    <xdr:to>
      <xdr:col>3</xdr:col>
      <xdr:colOff>3175</xdr:colOff>
      <xdr:row>55</xdr:row>
      <xdr:rowOff>156401</xdr:rowOff>
    </xdr:to>
    <xdr:sp macro="" textlink="">
      <xdr:nvSpPr>
        <xdr:cNvPr id="142" name="円/楕円 141"/>
        <xdr:cNvSpPr/>
      </xdr:nvSpPr>
      <xdr:spPr>
        <a:xfrm>
          <a:off x="1968500" y="94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1478</xdr:rowOff>
    </xdr:from>
    <xdr:ext cx="534377" cy="259045"/>
    <xdr:sp macro="" textlink="">
      <xdr:nvSpPr>
        <xdr:cNvPr id="143" name="テキスト ボックス 142"/>
        <xdr:cNvSpPr txBox="1"/>
      </xdr:nvSpPr>
      <xdr:spPr>
        <a:xfrm>
          <a:off x="1752111" y="925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69355</xdr:rowOff>
    </xdr:from>
    <xdr:to>
      <xdr:col>1</xdr:col>
      <xdr:colOff>485775</xdr:colOff>
      <xdr:row>55</xdr:row>
      <xdr:rowOff>170955</xdr:rowOff>
    </xdr:to>
    <xdr:sp macro="" textlink="">
      <xdr:nvSpPr>
        <xdr:cNvPr id="144" name="円/楕円 143"/>
        <xdr:cNvSpPr/>
      </xdr:nvSpPr>
      <xdr:spPr>
        <a:xfrm>
          <a:off x="1079500" y="94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16032</xdr:rowOff>
    </xdr:from>
    <xdr:ext cx="534377" cy="259045"/>
    <xdr:sp macro="" textlink="">
      <xdr:nvSpPr>
        <xdr:cNvPr id="145" name="テキスト ボックス 144"/>
        <xdr:cNvSpPr txBox="1"/>
      </xdr:nvSpPr>
      <xdr:spPr>
        <a:xfrm>
          <a:off x="863111" y="927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146634</xdr:rowOff>
    </xdr:from>
    <xdr:to>
      <xdr:col>6</xdr:col>
      <xdr:colOff>511175</xdr:colOff>
      <xdr:row>77</xdr:row>
      <xdr:rowOff>39878</xdr:rowOff>
    </xdr:to>
    <xdr:cxnSp macro="">
      <xdr:nvCxnSpPr>
        <xdr:cNvPr id="174" name="直線コネクタ 173"/>
        <xdr:cNvCxnSpPr/>
      </xdr:nvCxnSpPr>
      <xdr:spPr>
        <a:xfrm flipV="1">
          <a:off x="3797300" y="13176834"/>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139640</xdr:rowOff>
    </xdr:from>
    <xdr:ext cx="469744" cy="259045"/>
    <xdr:sp macro="" textlink="">
      <xdr:nvSpPr>
        <xdr:cNvPr id="175" name="維持補修費平均値テキスト"/>
        <xdr:cNvSpPr txBox="1"/>
      </xdr:nvSpPr>
      <xdr:spPr>
        <a:xfrm>
          <a:off x="4686300" y="13169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39878</xdr:rowOff>
    </xdr:from>
    <xdr:to>
      <xdr:col>5</xdr:col>
      <xdr:colOff>358775</xdr:colOff>
      <xdr:row>77</xdr:row>
      <xdr:rowOff>86283</xdr:rowOff>
    </xdr:to>
    <xdr:cxnSp macro="">
      <xdr:nvCxnSpPr>
        <xdr:cNvPr id="177" name="直線コネクタ 176"/>
        <xdr:cNvCxnSpPr/>
      </xdr:nvCxnSpPr>
      <xdr:spPr>
        <a:xfrm flipV="1">
          <a:off x="2908300" y="13241528"/>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106266</xdr:rowOff>
    </xdr:from>
    <xdr:ext cx="469744" cy="259045"/>
    <xdr:sp macro="" textlink="">
      <xdr:nvSpPr>
        <xdr:cNvPr id="179" name="テキスト ボックス 178"/>
        <xdr:cNvSpPr txBox="1"/>
      </xdr:nvSpPr>
      <xdr:spPr>
        <a:xfrm>
          <a:off x="3562427" y="1330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86283</xdr:rowOff>
    </xdr:from>
    <xdr:to>
      <xdr:col>4</xdr:col>
      <xdr:colOff>155575</xdr:colOff>
      <xdr:row>77</xdr:row>
      <xdr:rowOff>87961</xdr:rowOff>
    </xdr:to>
    <xdr:cxnSp macro="">
      <xdr:nvCxnSpPr>
        <xdr:cNvPr id="180" name="直線コネクタ 179"/>
        <xdr:cNvCxnSpPr/>
      </xdr:nvCxnSpPr>
      <xdr:spPr>
        <a:xfrm flipV="1">
          <a:off x="2019300" y="13287933"/>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85598</xdr:rowOff>
    </xdr:from>
    <xdr:to>
      <xdr:col>2</xdr:col>
      <xdr:colOff>638175</xdr:colOff>
      <xdr:row>77</xdr:row>
      <xdr:rowOff>87961</xdr:rowOff>
    </xdr:to>
    <xdr:cxnSp macro="">
      <xdr:nvCxnSpPr>
        <xdr:cNvPr id="183" name="直線コネクタ 182"/>
        <xdr:cNvCxnSpPr/>
      </xdr:nvCxnSpPr>
      <xdr:spPr>
        <a:xfrm>
          <a:off x="1130300" y="13287248"/>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95834</xdr:rowOff>
    </xdr:from>
    <xdr:to>
      <xdr:col>6</xdr:col>
      <xdr:colOff>561975</xdr:colOff>
      <xdr:row>77</xdr:row>
      <xdr:rowOff>25984</xdr:rowOff>
    </xdr:to>
    <xdr:sp macro="" textlink="">
      <xdr:nvSpPr>
        <xdr:cNvPr id="193" name="円/楕円 192"/>
        <xdr:cNvSpPr/>
      </xdr:nvSpPr>
      <xdr:spPr>
        <a:xfrm>
          <a:off x="4584700" y="131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118711</xdr:rowOff>
    </xdr:from>
    <xdr:ext cx="469744" cy="259045"/>
    <xdr:sp macro="" textlink="">
      <xdr:nvSpPr>
        <xdr:cNvPr id="194" name="維持補修費該当値テキスト"/>
        <xdr:cNvSpPr txBox="1"/>
      </xdr:nvSpPr>
      <xdr:spPr>
        <a:xfrm>
          <a:off x="4686300" y="1297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160528</xdr:rowOff>
    </xdr:from>
    <xdr:to>
      <xdr:col>5</xdr:col>
      <xdr:colOff>409575</xdr:colOff>
      <xdr:row>77</xdr:row>
      <xdr:rowOff>90678</xdr:rowOff>
    </xdr:to>
    <xdr:sp macro="" textlink="">
      <xdr:nvSpPr>
        <xdr:cNvPr id="195" name="円/楕円 194"/>
        <xdr:cNvSpPr/>
      </xdr:nvSpPr>
      <xdr:spPr>
        <a:xfrm>
          <a:off x="3746500" y="131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107205</xdr:rowOff>
    </xdr:from>
    <xdr:ext cx="469744" cy="259045"/>
    <xdr:sp macro="" textlink="">
      <xdr:nvSpPr>
        <xdr:cNvPr id="196" name="テキスト ボックス 195"/>
        <xdr:cNvSpPr txBox="1"/>
      </xdr:nvSpPr>
      <xdr:spPr>
        <a:xfrm>
          <a:off x="3562427" y="1296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35483</xdr:rowOff>
    </xdr:from>
    <xdr:to>
      <xdr:col>4</xdr:col>
      <xdr:colOff>206375</xdr:colOff>
      <xdr:row>77</xdr:row>
      <xdr:rowOff>137083</xdr:rowOff>
    </xdr:to>
    <xdr:sp macro="" textlink="">
      <xdr:nvSpPr>
        <xdr:cNvPr id="197" name="円/楕円 196"/>
        <xdr:cNvSpPr/>
      </xdr:nvSpPr>
      <xdr:spPr>
        <a:xfrm>
          <a:off x="2857500" y="132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128210</xdr:rowOff>
    </xdr:from>
    <xdr:ext cx="469744" cy="259045"/>
    <xdr:sp macro="" textlink="">
      <xdr:nvSpPr>
        <xdr:cNvPr id="198" name="テキスト ボックス 197"/>
        <xdr:cNvSpPr txBox="1"/>
      </xdr:nvSpPr>
      <xdr:spPr>
        <a:xfrm>
          <a:off x="2673427" y="1332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37161</xdr:rowOff>
    </xdr:from>
    <xdr:to>
      <xdr:col>3</xdr:col>
      <xdr:colOff>3175</xdr:colOff>
      <xdr:row>77</xdr:row>
      <xdr:rowOff>138761</xdr:rowOff>
    </xdr:to>
    <xdr:sp macro="" textlink="">
      <xdr:nvSpPr>
        <xdr:cNvPr id="199" name="円/楕円 198"/>
        <xdr:cNvSpPr/>
      </xdr:nvSpPr>
      <xdr:spPr>
        <a:xfrm>
          <a:off x="1968500" y="13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129888</xdr:rowOff>
    </xdr:from>
    <xdr:ext cx="469744" cy="259045"/>
    <xdr:sp macro="" textlink="">
      <xdr:nvSpPr>
        <xdr:cNvPr id="200" name="テキスト ボックス 199"/>
        <xdr:cNvSpPr txBox="1"/>
      </xdr:nvSpPr>
      <xdr:spPr>
        <a:xfrm>
          <a:off x="1784427"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34798</xdr:rowOff>
    </xdr:from>
    <xdr:to>
      <xdr:col>1</xdr:col>
      <xdr:colOff>485775</xdr:colOff>
      <xdr:row>77</xdr:row>
      <xdr:rowOff>136398</xdr:rowOff>
    </xdr:to>
    <xdr:sp macro="" textlink="">
      <xdr:nvSpPr>
        <xdr:cNvPr id="201" name="円/楕円 200"/>
        <xdr:cNvSpPr/>
      </xdr:nvSpPr>
      <xdr:spPr>
        <a:xfrm>
          <a:off x="1079500" y="132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127525</xdr:rowOff>
    </xdr:from>
    <xdr:ext cx="469744" cy="259045"/>
    <xdr:sp macro="" textlink="">
      <xdr:nvSpPr>
        <xdr:cNvPr id="202" name="テキスト ボックス 201"/>
        <xdr:cNvSpPr txBox="1"/>
      </xdr:nvSpPr>
      <xdr:spPr>
        <a:xfrm>
          <a:off x="895427" y="1332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140919</xdr:rowOff>
    </xdr:from>
    <xdr:to>
      <xdr:col>6</xdr:col>
      <xdr:colOff>511175</xdr:colOff>
      <xdr:row>96</xdr:row>
      <xdr:rowOff>46926</xdr:rowOff>
    </xdr:to>
    <xdr:cxnSp macro="">
      <xdr:nvCxnSpPr>
        <xdr:cNvPr id="232" name="直線コネクタ 231"/>
        <xdr:cNvCxnSpPr/>
      </xdr:nvCxnSpPr>
      <xdr:spPr>
        <a:xfrm flipV="1">
          <a:off x="3797300" y="16428669"/>
          <a:ext cx="8382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76833</xdr:rowOff>
    </xdr:from>
    <xdr:ext cx="534377" cy="259045"/>
    <xdr:sp macro="" textlink="">
      <xdr:nvSpPr>
        <xdr:cNvPr id="233" name="扶助費平均値テキスト"/>
        <xdr:cNvSpPr txBox="1"/>
      </xdr:nvSpPr>
      <xdr:spPr>
        <a:xfrm>
          <a:off x="4686300" y="1636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46926</xdr:rowOff>
    </xdr:from>
    <xdr:to>
      <xdr:col>5</xdr:col>
      <xdr:colOff>358775</xdr:colOff>
      <xdr:row>96</xdr:row>
      <xdr:rowOff>94095</xdr:rowOff>
    </xdr:to>
    <xdr:cxnSp macro="">
      <xdr:nvCxnSpPr>
        <xdr:cNvPr id="235" name="直線コネクタ 234"/>
        <xdr:cNvCxnSpPr/>
      </xdr:nvCxnSpPr>
      <xdr:spPr>
        <a:xfrm flipV="1">
          <a:off x="2908300" y="16506126"/>
          <a:ext cx="889000" cy="4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94095</xdr:rowOff>
    </xdr:from>
    <xdr:to>
      <xdr:col>4</xdr:col>
      <xdr:colOff>155575</xdr:colOff>
      <xdr:row>96</xdr:row>
      <xdr:rowOff>158559</xdr:rowOff>
    </xdr:to>
    <xdr:cxnSp macro="">
      <xdr:nvCxnSpPr>
        <xdr:cNvPr id="238" name="直線コネクタ 237"/>
        <xdr:cNvCxnSpPr/>
      </xdr:nvCxnSpPr>
      <xdr:spPr>
        <a:xfrm flipV="1">
          <a:off x="2019300" y="16553295"/>
          <a:ext cx="889000" cy="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141127</xdr:rowOff>
    </xdr:from>
    <xdr:ext cx="534377" cy="259045"/>
    <xdr:sp macro="" textlink="">
      <xdr:nvSpPr>
        <xdr:cNvPr id="240" name="テキスト ボックス 239"/>
        <xdr:cNvSpPr txBox="1"/>
      </xdr:nvSpPr>
      <xdr:spPr>
        <a:xfrm>
          <a:off x="2641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158559</xdr:rowOff>
    </xdr:from>
    <xdr:to>
      <xdr:col>2</xdr:col>
      <xdr:colOff>638175</xdr:colOff>
      <xdr:row>97</xdr:row>
      <xdr:rowOff>39326</xdr:rowOff>
    </xdr:to>
    <xdr:cxnSp macro="">
      <xdr:nvCxnSpPr>
        <xdr:cNvPr id="241" name="直線コネクタ 240"/>
        <xdr:cNvCxnSpPr/>
      </xdr:nvCxnSpPr>
      <xdr:spPr>
        <a:xfrm flipV="1">
          <a:off x="1130300" y="16617759"/>
          <a:ext cx="889000" cy="5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66603</xdr:rowOff>
    </xdr:from>
    <xdr:ext cx="534377" cy="259045"/>
    <xdr:sp macro="" textlink="">
      <xdr:nvSpPr>
        <xdr:cNvPr id="243" name="テキスト ボックス 242"/>
        <xdr:cNvSpPr txBox="1"/>
      </xdr:nvSpPr>
      <xdr:spPr>
        <a:xfrm>
          <a:off x="1752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97235</xdr:rowOff>
    </xdr:from>
    <xdr:ext cx="534377" cy="259045"/>
    <xdr:sp macro="" textlink="">
      <xdr:nvSpPr>
        <xdr:cNvPr id="245" name="テキスト ボックス 244"/>
        <xdr:cNvSpPr txBox="1"/>
      </xdr:nvSpPr>
      <xdr:spPr>
        <a:xfrm>
          <a:off x="863111"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90119</xdr:rowOff>
    </xdr:from>
    <xdr:to>
      <xdr:col>6</xdr:col>
      <xdr:colOff>561975</xdr:colOff>
      <xdr:row>96</xdr:row>
      <xdr:rowOff>20269</xdr:rowOff>
    </xdr:to>
    <xdr:sp macro="" textlink="">
      <xdr:nvSpPr>
        <xdr:cNvPr id="251" name="円/楕円 250"/>
        <xdr:cNvSpPr/>
      </xdr:nvSpPr>
      <xdr:spPr>
        <a:xfrm>
          <a:off x="4584700" y="163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112996</xdr:rowOff>
    </xdr:from>
    <xdr:ext cx="534377" cy="259045"/>
    <xdr:sp macro="" textlink="">
      <xdr:nvSpPr>
        <xdr:cNvPr id="252" name="扶助費該当値テキスト"/>
        <xdr:cNvSpPr txBox="1"/>
      </xdr:nvSpPr>
      <xdr:spPr>
        <a:xfrm>
          <a:off x="4686300" y="1622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90,936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167576</xdr:rowOff>
    </xdr:from>
    <xdr:to>
      <xdr:col>5</xdr:col>
      <xdr:colOff>409575</xdr:colOff>
      <xdr:row>96</xdr:row>
      <xdr:rowOff>97726</xdr:rowOff>
    </xdr:to>
    <xdr:sp macro="" textlink="">
      <xdr:nvSpPr>
        <xdr:cNvPr id="253" name="円/楕円 252"/>
        <xdr:cNvSpPr/>
      </xdr:nvSpPr>
      <xdr:spPr>
        <a:xfrm>
          <a:off x="3746500" y="164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88853</xdr:rowOff>
    </xdr:from>
    <xdr:ext cx="534377" cy="259045"/>
    <xdr:sp macro="" textlink="">
      <xdr:nvSpPr>
        <xdr:cNvPr id="254" name="テキスト ボックス 253"/>
        <xdr:cNvSpPr txBox="1"/>
      </xdr:nvSpPr>
      <xdr:spPr>
        <a:xfrm>
          <a:off x="3530111" y="165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86,870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43295</xdr:rowOff>
    </xdr:from>
    <xdr:to>
      <xdr:col>4</xdr:col>
      <xdr:colOff>206375</xdr:colOff>
      <xdr:row>96</xdr:row>
      <xdr:rowOff>144895</xdr:rowOff>
    </xdr:to>
    <xdr:sp macro="" textlink="">
      <xdr:nvSpPr>
        <xdr:cNvPr id="255" name="円/楕円 254"/>
        <xdr:cNvSpPr/>
      </xdr:nvSpPr>
      <xdr:spPr>
        <a:xfrm>
          <a:off x="2857500" y="165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161422</xdr:rowOff>
    </xdr:from>
    <xdr:ext cx="534377" cy="259045"/>
    <xdr:sp macro="" textlink="">
      <xdr:nvSpPr>
        <xdr:cNvPr id="256" name="テキスト ボックス 255"/>
        <xdr:cNvSpPr txBox="1"/>
      </xdr:nvSpPr>
      <xdr:spPr>
        <a:xfrm>
          <a:off x="2641111" y="1627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107759</xdr:rowOff>
    </xdr:from>
    <xdr:to>
      <xdr:col>3</xdr:col>
      <xdr:colOff>3175</xdr:colOff>
      <xdr:row>97</xdr:row>
      <xdr:rowOff>37909</xdr:rowOff>
    </xdr:to>
    <xdr:sp macro="" textlink="">
      <xdr:nvSpPr>
        <xdr:cNvPr id="257" name="円/楕円 256"/>
        <xdr:cNvSpPr/>
      </xdr:nvSpPr>
      <xdr:spPr>
        <a:xfrm>
          <a:off x="1968500" y="165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54436</xdr:rowOff>
    </xdr:from>
    <xdr:ext cx="534377" cy="259045"/>
    <xdr:sp macro="" textlink="">
      <xdr:nvSpPr>
        <xdr:cNvPr id="258" name="テキスト ボックス 257"/>
        <xdr:cNvSpPr txBox="1"/>
      </xdr:nvSpPr>
      <xdr:spPr>
        <a:xfrm>
          <a:off x="1752111" y="1634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81,010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159976</xdr:rowOff>
    </xdr:from>
    <xdr:to>
      <xdr:col>1</xdr:col>
      <xdr:colOff>485775</xdr:colOff>
      <xdr:row>97</xdr:row>
      <xdr:rowOff>90126</xdr:rowOff>
    </xdr:to>
    <xdr:sp macro="" textlink="">
      <xdr:nvSpPr>
        <xdr:cNvPr id="259" name="円/楕円 258"/>
        <xdr:cNvSpPr/>
      </xdr:nvSpPr>
      <xdr:spPr>
        <a:xfrm>
          <a:off x="1079500" y="166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106653</xdr:rowOff>
    </xdr:from>
    <xdr:ext cx="534377" cy="259045"/>
    <xdr:sp macro="" textlink="">
      <xdr:nvSpPr>
        <xdr:cNvPr id="260" name="テキスト ボックス 259"/>
        <xdr:cNvSpPr txBox="1"/>
      </xdr:nvSpPr>
      <xdr:spPr>
        <a:xfrm>
          <a:off x="863111" y="163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90532</xdr:rowOff>
    </xdr:from>
    <xdr:to>
      <xdr:col>15</xdr:col>
      <xdr:colOff>180975</xdr:colOff>
      <xdr:row>37</xdr:row>
      <xdr:rowOff>133737</xdr:rowOff>
    </xdr:to>
    <xdr:cxnSp macro="">
      <xdr:nvCxnSpPr>
        <xdr:cNvPr id="289" name="直線コネクタ 288"/>
        <xdr:cNvCxnSpPr/>
      </xdr:nvCxnSpPr>
      <xdr:spPr>
        <a:xfrm>
          <a:off x="9639300" y="6434182"/>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105029</xdr:rowOff>
    </xdr:from>
    <xdr:to>
      <xdr:col>14</xdr:col>
      <xdr:colOff>28575</xdr:colOff>
      <xdr:row>37</xdr:row>
      <xdr:rowOff>90532</xdr:rowOff>
    </xdr:to>
    <xdr:cxnSp macro="">
      <xdr:nvCxnSpPr>
        <xdr:cNvPr id="292" name="直線コネクタ 291"/>
        <xdr:cNvCxnSpPr/>
      </xdr:nvCxnSpPr>
      <xdr:spPr>
        <a:xfrm>
          <a:off x="8750300" y="6277229"/>
          <a:ext cx="889000" cy="15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41783</xdr:rowOff>
    </xdr:from>
    <xdr:to>
      <xdr:col>12</xdr:col>
      <xdr:colOff>511175</xdr:colOff>
      <xdr:row>36</xdr:row>
      <xdr:rowOff>105029</xdr:rowOff>
    </xdr:to>
    <xdr:cxnSp macro="">
      <xdr:nvCxnSpPr>
        <xdr:cNvPr id="295" name="直線コネクタ 294"/>
        <xdr:cNvCxnSpPr/>
      </xdr:nvCxnSpPr>
      <xdr:spPr>
        <a:xfrm>
          <a:off x="7861300" y="5699633"/>
          <a:ext cx="889000" cy="57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41783</xdr:rowOff>
    </xdr:from>
    <xdr:to>
      <xdr:col>11</xdr:col>
      <xdr:colOff>307975</xdr:colOff>
      <xdr:row>37</xdr:row>
      <xdr:rowOff>161074</xdr:rowOff>
    </xdr:to>
    <xdr:cxnSp macro="">
      <xdr:nvCxnSpPr>
        <xdr:cNvPr id="298" name="直線コネクタ 297"/>
        <xdr:cNvCxnSpPr/>
      </xdr:nvCxnSpPr>
      <xdr:spPr>
        <a:xfrm flipV="1">
          <a:off x="6972300" y="5699633"/>
          <a:ext cx="889000" cy="80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19569</xdr:rowOff>
    </xdr:from>
    <xdr:ext cx="534377" cy="259045"/>
    <xdr:sp macro="" textlink="">
      <xdr:nvSpPr>
        <xdr:cNvPr id="300" name="テキスト ボックス 299"/>
        <xdr:cNvSpPr txBox="1"/>
      </xdr:nvSpPr>
      <xdr:spPr>
        <a:xfrm>
          <a:off x="7594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82937</xdr:rowOff>
    </xdr:from>
    <xdr:to>
      <xdr:col>15</xdr:col>
      <xdr:colOff>231775</xdr:colOff>
      <xdr:row>38</xdr:row>
      <xdr:rowOff>13088</xdr:rowOff>
    </xdr:to>
    <xdr:sp macro="" textlink="">
      <xdr:nvSpPr>
        <xdr:cNvPr id="308" name="円/楕円 307"/>
        <xdr:cNvSpPr/>
      </xdr:nvSpPr>
      <xdr:spPr>
        <a:xfrm>
          <a:off x="10426700" y="6426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169314</xdr:rowOff>
    </xdr:from>
    <xdr:ext cx="534377" cy="259045"/>
    <xdr:sp macro="" textlink="">
      <xdr:nvSpPr>
        <xdr:cNvPr id="309" name="補助費等該当値テキスト"/>
        <xdr:cNvSpPr txBox="1"/>
      </xdr:nvSpPr>
      <xdr:spPr>
        <a:xfrm>
          <a:off x="10528300" y="63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39732</xdr:rowOff>
    </xdr:from>
    <xdr:to>
      <xdr:col>14</xdr:col>
      <xdr:colOff>79375</xdr:colOff>
      <xdr:row>37</xdr:row>
      <xdr:rowOff>141332</xdr:rowOff>
    </xdr:to>
    <xdr:sp macro="" textlink="">
      <xdr:nvSpPr>
        <xdr:cNvPr id="310" name="円/楕円 309"/>
        <xdr:cNvSpPr/>
      </xdr:nvSpPr>
      <xdr:spPr>
        <a:xfrm>
          <a:off x="9588500" y="638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132459</xdr:rowOff>
    </xdr:from>
    <xdr:ext cx="534377" cy="259045"/>
    <xdr:sp macro="" textlink="">
      <xdr:nvSpPr>
        <xdr:cNvPr id="311" name="テキスト ボックス 310"/>
        <xdr:cNvSpPr txBox="1"/>
      </xdr:nvSpPr>
      <xdr:spPr>
        <a:xfrm>
          <a:off x="9372111" y="647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54229</xdr:rowOff>
    </xdr:from>
    <xdr:to>
      <xdr:col>12</xdr:col>
      <xdr:colOff>561975</xdr:colOff>
      <xdr:row>36</xdr:row>
      <xdr:rowOff>155829</xdr:rowOff>
    </xdr:to>
    <xdr:sp macro="" textlink="">
      <xdr:nvSpPr>
        <xdr:cNvPr id="312" name="円/楕円 311"/>
        <xdr:cNvSpPr/>
      </xdr:nvSpPr>
      <xdr:spPr>
        <a:xfrm>
          <a:off x="8699500" y="62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146956</xdr:rowOff>
    </xdr:from>
    <xdr:ext cx="534377" cy="259045"/>
    <xdr:sp macro="" textlink="">
      <xdr:nvSpPr>
        <xdr:cNvPr id="313" name="テキスト ボックス 312"/>
        <xdr:cNvSpPr txBox="1"/>
      </xdr:nvSpPr>
      <xdr:spPr>
        <a:xfrm>
          <a:off x="8483111" y="63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162433</xdr:rowOff>
    </xdr:from>
    <xdr:to>
      <xdr:col>11</xdr:col>
      <xdr:colOff>358775</xdr:colOff>
      <xdr:row>33</xdr:row>
      <xdr:rowOff>92583</xdr:rowOff>
    </xdr:to>
    <xdr:sp macro="" textlink="">
      <xdr:nvSpPr>
        <xdr:cNvPr id="314" name="円/楕円 313"/>
        <xdr:cNvSpPr/>
      </xdr:nvSpPr>
      <xdr:spPr>
        <a:xfrm>
          <a:off x="7810500" y="56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109110</xdr:rowOff>
    </xdr:from>
    <xdr:ext cx="534377" cy="259045"/>
    <xdr:sp macro="" textlink="">
      <xdr:nvSpPr>
        <xdr:cNvPr id="315" name="テキスト ボックス 314"/>
        <xdr:cNvSpPr txBox="1"/>
      </xdr:nvSpPr>
      <xdr:spPr>
        <a:xfrm>
          <a:off x="7594111" y="542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110274</xdr:rowOff>
    </xdr:from>
    <xdr:to>
      <xdr:col>10</xdr:col>
      <xdr:colOff>155575</xdr:colOff>
      <xdr:row>38</xdr:row>
      <xdr:rowOff>40424</xdr:rowOff>
    </xdr:to>
    <xdr:sp macro="" textlink="">
      <xdr:nvSpPr>
        <xdr:cNvPr id="316" name="円/楕円 315"/>
        <xdr:cNvSpPr/>
      </xdr:nvSpPr>
      <xdr:spPr>
        <a:xfrm>
          <a:off x="6921500" y="64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31551</xdr:rowOff>
    </xdr:from>
    <xdr:ext cx="534377" cy="259045"/>
    <xdr:sp macro="" textlink="">
      <xdr:nvSpPr>
        <xdr:cNvPr id="317" name="テキスト ボックス 316"/>
        <xdr:cNvSpPr txBox="1"/>
      </xdr:nvSpPr>
      <xdr:spPr>
        <a:xfrm>
          <a:off x="6705111" y="654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78402</xdr:rowOff>
    </xdr:from>
    <xdr:to>
      <xdr:col>15</xdr:col>
      <xdr:colOff>180975</xdr:colOff>
      <xdr:row>59</xdr:row>
      <xdr:rowOff>24665</xdr:rowOff>
    </xdr:to>
    <xdr:cxnSp macro="">
      <xdr:nvCxnSpPr>
        <xdr:cNvPr id="349" name="直線コネクタ 348"/>
        <xdr:cNvCxnSpPr/>
      </xdr:nvCxnSpPr>
      <xdr:spPr>
        <a:xfrm flipV="1">
          <a:off x="9639300" y="9851052"/>
          <a:ext cx="838200" cy="28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24665</xdr:rowOff>
    </xdr:from>
    <xdr:to>
      <xdr:col>14</xdr:col>
      <xdr:colOff>28575</xdr:colOff>
      <xdr:row>59</xdr:row>
      <xdr:rowOff>43852</xdr:rowOff>
    </xdr:to>
    <xdr:cxnSp macro="">
      <xdr:nvCxnSpPr>
        <xdr:cNvPr id="352" name="直線コネクタ 351"/>
        <xdr:cNvCxnSpPr/>
      </xdr:nvCxnSpPr>
      <xdr:spPr>
        <a:xfrm flipV="1">
          <a:off x="8750300" y="10140215"/>
          <a:ext cx="889000" cy="1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84591</xdr:rowOff>
    </xdr:from>
    <xdr:to>
      <xdr:col>12</xdr:col>
      <xdr:colOff>511175</xdr:colOff>
      <xdr:row>59</xdr:row>
      <xdr:rowOff>43852</xdr:rowOff>
    </xdr:to>
    <xdr:cxnSp macro="">
      <xdr:nvCxnSpPr>
        <xdr:cNvPr id="355" name="直線コネクタ 354"/>
        <xdr:cNvCxnSpPr/>
      </xdr:nvCxnSpPr>
      <xdr:spPr>
        <a:xfrm>
          <a:off x="7861300" y="9857241"/>
          <a:ext cx="889000" cy="30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84591</xdr:rowOff>
    </xdr:from>
    <xdr:to>
      <xdr:col>11</xdr:col>
      <xdr:colOff>307975</xdr:colOff>
      <xdr:row>58</xdr:row>
      <xdr:rowOff>32241</xdr:rowOff>
    </xdr:to>
    <xdr:cxnSp macro="">
      <xdr:nvCxnSpPr>
        <xdr:cNvPr id="358" name="直線コネクタ 357"/>
        <xdr:cNvCxnSpPr/>
      </xdr:nvCxnSpPr>
      <xdr:spPr>
        <a:xfrm flipV="1">
          <a:off x="6972300" y="9857241"/>
          <a:ext cx="889000" cy="1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0" name="テキスト ボックス 359"/>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27602</xdr:rowOff>
    </xdr:from>
    <xdr:to>
      <xdr:col>15</xdr:col>
      <xdr:colOff>231775</xdr:colOff>
      <xdr:row>57</xdr:row>
      <xdr:rowOff>129202</xdr:rowOff>
    </xdr:to>
    <xdr:sp macro="" textlink="">
      <xdr:nvSpPr>
        <xdr:cNvPr id="368" name="円/楕円 367"/>
        <xdr:cNvSpPr/>
      </xdr:nvSpPr>
      <xdr:spPr>
        <a:xfrm>
          <a:off x="10426700" y="98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6029</xdr:rowOff>
    </xdr:from>
    <xdr:ext cx="534377" cy="259045"/>
    <xdr:sp macro="" textlink="">
      <xdr:nvSpPr>
        <xdr:cNvPr id="369" name="普通建設事業費該当値テキスト"/>
        <xdr:cNvSpPr txBox="1"/>
      </xdr:nvSpPr>
      <xdr:spPr>
        <a:xfrm>
          <a:off x="10528300"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42,254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145315</xdr:rowOff>
    </xdr:from>
    <xdr:to>
      <xdr:col>14</xdr:col>
      <xdr:colOff>79375</xdr:colOff>
      <xdr:row>59</xdr:row>
      <xdr:rowOff>75465</xdr:rowOff>
    </xdr:to>
    <xdr:sp macro="" textlink="">
      <xdr:nvSpPr>
        <xdr:cNvPr id="370" name="円/楕円 369"/>
        <xdr:cNvSpPr/>
      </xdr:nvSpPr>
      <xdr:spPr>
        <a:xfrm>
          <a:off x="9588500" y="1008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66592</xdr:rowOff>
    </xdr:from>
    <xdr:ext cx="534377" cy="259045"/>
    <xdr:sp macro="" textlink="">
      <xdr:nvSpPr>
        <xdr:cNvPr id="371" name="テキスト ボックス 370"/>
        <xdr:cNvSpPr txBox="1"/>
      </xdr:nvSpPr>
      <xdr:spPr>
        <a:xfrm>
          <a:off x="9372111" y="1018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164502</xdr:rowOff>
    </xdr:from>
    <xdr:to>
      <xdr:col>12</xdr:col>
      <xdr:colOff>561975</xdr:colOff>
      <xdr:row>59</xdr:row>
      <xdr:rowOff>94652</xdr:rowOff>
    </xdr:to>
    <xdr:sp macro="" textlink="">
      <xdr:nvSpPr>
        <xdr:cNvPr id="372" name="円/楕円 371"/>
        <xdr:cNvSpPr/>
      </xdr:nvSpPr>
      <xdr:spPr>
        <a:xfrm>
          <a:off x="8699500" y="101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85779</xdr:rowOff>
    </xdr:from>
    <xdr:ext cx="534377" cy="259045"/>
    <xdr:sp macro="" textlink="">
      <xdr:nvSpPr>
        <xdr:cNvPr id="373" name="テキスト ボックス 372"/>
        <xdr:cNvSpPr txBox="1"/>
      </xdr:nvSpPr>
      <xdr:spPr>
        <a:xfrm>
          <a:off x="8483111" y="1020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33791</xdr:rowOff>
    </xdr:from>
    <xdr:to>
      <xdr:col>11</xdr:col>
      <xdr:colOff>358775</xdr:colOff>
      <xdr:row>57</xdr:row>
      <xdr:rowOff>135391</xdr:rowOff>
    </xdr:to>
    <xdr:sp macro="" textlink="">
      <xdr:nvSpPr>
        <xdr:cNvPr id="374" name="円/楕円 373"/>
        <xdr:cNvSpPr/>
      </xdr:nvSpPr>
      <xdr:spPr>
        <a:xfrm>
          <a:off x="7810500" y="98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151918</xdr:rowOff>
    </xdr:from>
    <xdr:ext cx="534377" cy="259045"/>
    <xdr:sp macro="" textlink="">
      <xdr:nvSpPr>
        <xdr:cNvPr id="375" name="テキスト ボックス 374"/>
        <xdr:cNvSpPr txBox="1"/>
      </xdr:nvSpPr>
      <xdr:spPr>
        <a:xfrm>
          <a:off x="7594111" y="958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152891</xdr:rowOff>
    </xdr:from>
    <xdr:to>
      <xdr:col>10</xdr:col>
      <xdr:colOff>155575</xdr:colOff>
      <xdr:row>58</xdr:row>
      <xdr:rowOff>83041</xdr:rowOff>
    </xdr:to>
    <xdr:sp macro="" textlink="">
      <xdr:nvSpPr>
        <xdr:cNvPr id="376" name="円/楕円 375"/>
        <xdr:cNvSpPr/>
      </xdr:nvSpPr>
      <xdr:spPr>
        <a:xfrm>
          <a:off x="6921500" y="99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74168</xdr:rowOff>
    </xdr:from>
    <xdr:ext cx="534377" cy="259045"/>
    <xdr:sp macro="" textlink="">
      <xdr:nvSpPr>
        <xdr:cNvPr id="377" name="テキスト ボックス 376"/>
        <xdr:cNvSpPr txBox="1"/>
      </xdr:nvSpPr>
      <xdr:spPr>
        <a:xfrm>
          <a:off x="6705111" y="100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85561</xdr:rowOff>
    </xdr:from>
    <xdr:to>
      <xdr:col>15</xdr:col>
      <xdr:colOff>180975</xdr:colOff>
      <xdr:row>76</xdr:row>
      <xdr:rowOff>86283</xdr:rowOff>
    </xdr:to>
    <xdr:cxnSp macro="">
      <xdr:nvCxnSpPr>
        <xdr:cNvPr id="406" name="直線コネクタ 405"/>
        <xdr:cNvCxnSpPr/>
      </xdr:nvCxnSpPr>
      <xdr:spPr>
        <a:xfrm>
          <a:off x="9639300" y="13115761"/>
          <a:ext cx="8382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53060</xdr:rowOff>
    </xdr:from>
    <xdr:to>
      <xdr:col>14</xdr:col>
      <xdr:colOff>28575</xdr:colOff>
      <xdr:row>76</xdr:row>
      <xdr:rowOff>85561</xdr:rowOff>
    </xdr:to>
    <xdr:cxnSp macro="">
      <xdr:nvCxnSpPr>
        <xdr:cNvPr id="409" name="直線コネクタ 408"/>
        <xdr:cNvCxnSpPr/>
      </xdr:nvCxnSpPr>
      <xdr:spPr>
        <a:xfrm>
          <a:off x="8750300" y="13083260"/>
          <a:ext cx="889000" cy="3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94175</xdr:rowOff>
    </xdr:from>
    <xdr:ext cx="534377" cy="259045"/>
    <xdr:sp macro="" textlink="">
      <xdr:nvSpPr>
        <xdr:cNvPr id="413" name="テキスト ボックス 412"/>
        <xdr:cNvSpPr txBox="1"/>
      </xdr:nvSpPr>
      <xdr:spPr>
        <a:xfrm>
          <a:off x="8483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35483</xdr:rowOff>
    </xdr:from>
    <xdr:to>
      <xdr:col>15</xdr:col>
      <xdr:colOff>231775</xdr:colOff>
      <xdr:row>76</xdr:row>
      <xdr:rowOff>137083</xdr:rowOff>
    </xdr:to>
    <xdr:sp macro="" textlink="">
      <xdr:nvSpPr>
        <xdr:cNvPr id="419" name="円/楕円 418"/>
        <xdr:cNvSpPr/>
      </xdr:nvSpPr>
      <xdr:spPr>
        <a:xfrm>
          <a:off x="10426700" y="130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13910</xdr:rowOff>
    </xdr:from>
    <xdr:ext cx="534377" cy="259045"/>
    <xdr:sp macro="" textlink="">
      <xdr:nvSpPr>
        <xdr:cNvPr id="420" name="普通建設事業費 （ うち新規整備　）該当値テキスト"/>
        <xdr:cNvSpPr txBox="1"/>
      </xdr:nvSpPr>
      <xdr:spPr>
        <a:xfrm>
          <a:off x="10528300" y="1304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34761</xdr:rowOff>
    </xdr:from>
    <xdr:to>
      <xdr:col>14</xdr:col>
      <xdr:colOff>79375</xdr:colOff>
      <xdr:row>76</xdr:row>
      <xdr:rowOff>136361</xdr:rowOff>
    </xdr:to>
    <xdr:sp macro="" textlink="">
      <xdr:nvSpPr>
        <xdr:cNvPr id="421" name="円/楕円 420"/>
        <xdr:cNvSpPr/>
      </xdr:nvSpPr>
      <xdr:spPr>
        <a:xfrm>
          <a:off x="9588500" y="130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127488</xdr:rowOff>
    </xdr:from>
    <xdr:ext cx="534377" cy="259045"/>
    <xdr:sp macro="" textlink="">
      <xdr:nvSpPr>
        <xdr:cNvPr id="422" name="テキスト ボックス 421"/>
        <xdr:cNvSpPr txBox="1"/>
      </xdr:nvSpPr>
      <xdr:spPr>
        <a:xfrm>
          <a:off x="9372111" y="131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2260</xdr:rowOff>
    </xdr:from>
    <xdr:to>
      <xdr:col>12</xdr:col>
      <xdr:colOff>561975</xdr:colOff>
      <xdr:row>76</xdr:row>
      <xdr:rowOff>103860</xdr:rowOff>
    </xdr:to>
    <xdr:sp macro="" textlink="">
      <xdr:nvSpPr>
        <xdr:cNvPr id="423" name="円/楕円 422"/>
        <xdr:cNvSpPr/>
      </xdr:nvSpPr>
      <xdr:spPr>
        <a:xfrm>
          <a:off x="8699500" y="130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94987</xdr:rowOff>
    </xdr:from>
    <xdr:ext cx="534377" cy="259045"/>
    <xdr:sp macro="" textlink="">
      <xdr:nvSpPr>
        <xdr:cNvPr id="424" name="テキスト ボックス 423"/>
        <xdr:cNvSpPr txBox="1"/>
      </xdr:nvSpPr>
      <xdr:spPr>
        <a:xfrm>
          <a:off x="8483111" y="1312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110477</xdr:rowOff>
    </xdr:from>
    <xdr:to>
      <xdr:col>15</xdr:col>
      <xdr:colOff>180975</xdr:colOff>
      <xdr:row>98</xdr:row>
      <xdr:rowOff>37649</xdr:rowOff>
    </xdr:to>
    <xdr:cxnSp macro="">
      <xdr:nvCxnSpPr>
        <xdr:cNvPr id="453" name="直線コネクタ 452"/>
        <xdr:cNvCxnSpPr/>
      </xdr:nvCxnSpPr>
      <xdr:spPr>
        <a:xfrm flipV="1">
          <a:off x="9639300" y="16569677"/>
          <a:ext cx="838200" cy="27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84948</xdr:rowOff>
    </xdr:from>
    <xdr:ext cx="534377" cy="259045"/>
    <xdr:sp macro="" textlink="">
      <xdr:nvSpPr>
        <xdr:cNvPr id="454" name="普通建設事業費 （ うち更新整備　）平均値テキスト"/>
        <xdr:cNvSpPr txBox="1"/>
      </xdr:nvSpPr>
      <xdr:spPr>
        <a:xfrm>
          <a:off x="10528300" y="1654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37649</xdr:rowOff>
    </xdr:from>
    <xdr:to>
      <xdr:col>14</xdr:col>
      <xdr:colOff>28575</xdr:colOff>
      <xdr:row>98</xdr:row>
      <xdr:rowOff>120174</xdr:rowOff>
    </xdr:to>
    <xdr:cxnSp macro="">
      <xdr:nvCxnSpPr>
        <xdr:cNvPr id="456" name="直線コネクタ 455"/>
        <xdr:cNvCxnSpPr/>
      </xdr:nvCxnSpPr>
      <xdr:spPr>
        <a:xfrm flipV="1">
          <a:off x="8750300" y="16839749"/>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8" name="テキスト ボックス 457"/>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0" name="テキスト ボックス 459"/>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円/楕円 465"/>
        <xdr:cNvSpPr/>
      </xdr:nvSpPr>
      <xdr:spPr>
        <a:xfrm>
          <a:off x="10426700" y="165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82554</xdr:rowOff>
    </xdr:from>
    <xdr:ext cx="534377" cy="259045"/>
    <xdr:sp macro="" textlink="">
      <xdr:nvSpPr>
        <xdr:cNvPr id="467" name="普通建設事業費 （ うち更新整備　）該当値テキスト"/>
        <xdr:cNvSpPr txBox="1"/>
      </xdr:nvSpPr>
      <xdr:spPr>
        <a:xfrm>
          <a:off x="10528300" y="163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23,534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158299</xdr:rowOff>
    </xdr:from>
    <xdr:to>
      <xdr:col>14</xdr:col>
      <xdr:colOff>79375</xdr:colOff>
      <xdr:row>98</xdr:row>
      <xdr:rowOff>88449</xdr:rowOff>
    </xdr:to>
    <xdr:sp macro="" textlink="">
      <xdr:nvSpPr>
        <xdr:cNvPr id="468" name="円/楕円 467"/>
        <xdr:cNvSpPr/>
      </xdr:nvSpPr>
      <xdr:spPr>
        <a:xfrm>
          <a:off x="9588500" y="167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79576</xdr:rowOff>
    </xdr:from>
    <xdr:ext cx="469744" cy="259045"/>
    <xdr:sp macro="" textlink="">
      <xdr:nvSpPr>
        <xdr:cNvPr id="469" name="テキスト ボックス 468"/>
        <xdr:cNvSpPr txBox="1"/>
      </xdr:nvSpPr>
      <xdr:spPr>
        <a:xfrm>
          <a:off x="9404427" y="1688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69374</xdr:rowOff>
    </xdr:from>
    <xdr:to>
      <xdr:col>12</xdr:col>
      <xdr:colOff>561975</xdr:colOff>
      <xdr:row>98</xdr:row>
      <xdr:rowOff>170974</xdr:rowOff>
    </xdr:to>
    <xdr:sp macro="" textlink="">
      <xdr:nvSpPr>
        <xdr:cNvPr id="470" name="円/楕円 469"/>
        <xdr:cNvSpPr/>
      </xdr:nvSpPr>
      <xdr:spPr>
        <a:xfrm>
          <a:off x="8699500" y="168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162101</xdr:rowOff>
    </xdr:from>
    <xdr:ext cx="469744" cy="259045"/>
    <xdr:sp macro="" textlink="">
      <xdr:nvSpPr>
        <xdr:cNvPr id="471" name="テキスト ボックス 470"/>
        <xdr:cNvSpPr txBox="1"/>
      </xdr:nvSpPr>
      <xdr:spPr>
        <a:xfrm>
          <a:off x="8515427" y="169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5" name="直線コネクタ 50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8" name="直線コネクタ 50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1" name="直線コネクタ 51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7" name="円/楕円 52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8" name="テキスト ボックス 527"/>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29648</xdr:rowOff>
    </xdr:from>
    <xdr:to>
      <xdr:col>23</xdr:col>
      <xdr:colOff>517525</xdr:colOff>
      <xdr:row>76</xdr:row>
      <xdr:rowOff>55594</xdr:rowOff>
    </xdr:to>
    <xdr:cxnSp macro="">
      <xdr:nvCxnSpPr>
        <xdr:cNvPr id="608" name="直線コネクタ 607"/>
        <xdr:cNvCxnSpPr/>
      </xdr:nvCxnSpPr>
      <xdr:spPr>
        <a:xfrm>
          <a:off x="15481300" y="13059848"/>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95070</xdr:rowOff>
    </xdr:from>
    <xdr:ext cx="534377" cy="259045"/>
    <xdr:sp macro="" textlink="">
      <xdr:nvSpPr>
        <xdr:cNvPr id="609" name="公債費平均値テキスト"/>
        <xdr:cNvSpPr txBox="1"/>
      </xdr:nvSpPr>
      <xdr:spPr>
        <a:xfrm>
          <a:off x="16370300" y="12782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26029</xdr:rowOff>
    </xdr:from>
    <xdr:to>
      <xdr:col>22</xdr:col>
      <xdr:colOff>365125</xdr:colOff>
      <xdr:row>76</xdr:row>
      <xdr:rowOff>29648</xdr:rowOff>
    </xdr:to>
    <xdr:cxnSp macro="">
      <xdr:nvCxnSpPr>
        <xdr:cNvPr id="611" name="直線コネクタ 610"/>
        <xdr:cNvCxnSpPr/>
      </xdr:nvCxnSpPr>
      <xdr:spPr>
        <a:xfrm>
          <a:off x="14592300" y="13056229"/>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3" name="テキスト ボックス 612"/>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26029</xdr:rowOff>
    </xdr:from>
    <xdr:to>
      <xdr:col>21</xdr:col>
      <xdr:colOff>161925</xdr:colOff>
      <xdr:row>76</xdr:row>
      <xdr:rowOff>41002</xdr:rowOff>
    </xdr:to>
    <xdr:cxnSp macro="">
      <xdr:nvCxnSpPr>
        <xdr:cNvPr id="614" name="直線コネクタ 613"/>
        <xdr:cNvCxnSpPr/>
      </xdr:nvCxnSpPr>
      <xdr:spPr>
        <a:xfrm flipV="1">
          <a:off x="13703300" y="13056229"/>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30792</xdr:rowOff>
    </xdr:from>
    <xdr:to>
      <xdr:col>19</xdr:col>
      <xdr:colOff>644525</xdr:colOff>
      <xdr:row>76</xdr:row>
      <xdr:rowOff>41002</xdr:rowOff>
    </xdr:to>
    <xdr:cxnSp macro="">
      <xdr:nvCxnSpPr>
        <xdr:cNvPr id="617" name="直線コネクタ 616"/>
        <xdr:cNvCxnSpPr/>
      </xdr:nvCxnSpPr>
      <xdr:spPr>
        <a:xfrm>
          <a:off x="12814300" y="13060992"/>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4794</xdr:rowOff>
    </xdr:from>
    <xdr:to>
      <xdr:col>23</xdr:col>
      <xdr:colOff>568325</xdr:colOff>
      <xdr:row>76</xdr:row>
      <xdr:rowOff>106394</xdr:rowOff>
    </xdr:to>
    <xdr:sp macro="" textlink="">
      <xdr:nvSpPr>
        <xdr:cNvPr id="627" name="円/楕円 626"/>
        <xdr:cNvSpPr/>
      </xdr:nvSpPr>
      <xdr:spPr>
        <a:xfrm>
          <a:off x="16268700" y="130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154671</xdr:rowOff>
    </xdr:from>
    <xdr:ext cx="534377" cy="259045"/>
    <xdr:sp macro="" textlink="">
      <xdr:nvSpPr>
        <xdr:cNvPr id="628" name="公債費該当値テキスト"/>
        <xdr:cNvSpPr txBox="1"/>
      </xdr:nvSpPr>
      <xdr:spPr>
        <a:xfrm>
          <a:off x="16370300" y="130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26,415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150298</xdr:rowOff>
    </xdr:from>
    <xdr:to>
      <xdr:col>22</xdr:col>
      <xdr:colOff>415925</xdr:colOff>
      <xdr:row>76</xdr:row>
      <xdr:rowOff>80448</xdr:rowOff>
    </xdr:to>
    <xdr:sp macro="" textlink="">
      <xdr:nvSpPr>
        <xdr:cNvPr id="629" name="円/楕円 628"/>
        <xdr:cNvSpPr/>
      </xdr:nvSpPr>
      <xdr:spPr>
        <a:xfrm>
          <a:off x="15430500" y="1300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71575</xdr:rowOff>
    </xdr:from>
    <xdr:ext cx="534377" cy="259045"/>
    <xdr:sp macro="" textlink="">
      <xdr:nvSpPr>
        <xdr:cNvPr id="630" name="テキスト ボックス 629"/>
        <xdr:cNvSpPr txBox="1"/>
      </xdr:nvSpPr>
      <xdr:spPr>
        <a:xfrm>
          <a:off x="15214111" y="131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146679</xdr:rowOff>
    </xdr:from>
    <xdr:to>
      <xdr:col>21</xdr:col>
      <xdr:colOff>212725</xdr:colOff>
      <xdr:row>76</xdr:row>
      <xdr:rowOff>76829</xdr:rowOff>
    </xdr:to>
    <xdr:sp macro="" textlink="">
      <xdr:nvSpPr>
        <xdr:cNvPr id="631" name="円/楕円 630"/>
        <xdr:cNvSpPr/>
      </xdr:nvSpPr>
      <xdr:spPr>
        <a:xfrm>
          <a:off x="14541500" y="130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67956</xdr:rowOff>
    </xdr:from>
    <xdr:ext cx="534377" cy="259045"/>
    <xdr:sp macro="" textlink="">
      <xdr:nvSpPr>
        <xdr:cNvPr id="632" name="テキスト ボックス 631"/>
        <xdr:cNvSpPr txBox="1"/>
      </xdr:nvSpPr>
      <xdr:spPr>
        <a:xfrm>
          <a:off x="14325111" y="13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161652</xdr:rowOff>
    </xdr:from>
    <xdr:to>
      <xdr:col>20</xdr:col>
      <xdr:colOff>9525</xdr:colOff>
      <xdr:row>76</xdr:row>
      <xdr:rowOff>91802</xdr:rowOff>
    </xdr:to>
    <xdr:sp macro="" textlink="">
      <xdr:nvSpPr>
        <xdr:cNvPr id="633" name="円/楕円 632"/>
        <xdr:cNvSpPr/>
      </xdr:nvSpPr>
      <xdr:spPr>
        <a:xfrm>
          <a:off x="13652500" y="130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82929</xdr:rowOff>
    </xdr:from>
    <xdr:ext cx="534377" cy="259045"/>
    <xdr:sp macro="" textlink="">
      <xdr:nvSpPr>
        <xdr:cNvPr id="634" name="テキスト ボックス 633"/>
        <xdr:cNvSpPr txBox="1"/>
      </xdr:nvSpPr>
      <xdr:spPr>
        <a:xfrm>
          <a:off x="13436111" y="131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151442</xdr:rowOff>
    </xdr:from>
    <xdr:to>
      <xdr:col>18</xdr:col>
      <xdr:colOff>492125</xdr:colOff>
      <xdr:row>76</xdr:row>
      <xdr:rowOff>81592</xdr:rowOff>
    </xdr:to>
    <xdr:sp macro="" textlink="">
      <xdr:nvSpPr>
        <xdr:cNvPr id="635" name="円/楕円 634"/>
        <xdr:cNvSpPr/>
      </xdr:nvSpPr>
      <xdr:spPr>
        <a:xfrm>
          <a:off x="12763500" y="130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72719</xdr:rowOff>
    </xdr:from>
    <xdr:ext cx="534377" cy="259045"/>
    <xdr:sp macro="" textlink="">
      <xdr:nvSpPr>
        <xdr:cNvPr id="636" name="テキスト ボックス 635"/>
        <xdr:cNvSpPr txBox="1"/>
      </xdr:nvSpPr>
      <xdr:spPr>
        <a:xfrm>
          <a:off x="12547111" y="131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50" name="テキスト ボックス 649"/>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4" name="テキスト ボックス 65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6" name="テキスト ボックス 65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150292</xdr:rowOff>
    </xdr:from>
    <xdr:to>
      <xdr:col>23</xdr:col>
      <xdr:colOff>516889</xdr:colOff>
      <xdr:row>99</xdr:row>
      <xdr:rowOff>43459</xdr:rowOff>
    </xdr:to>
    <xdr:cxnSp macro="">
      <xdr:nvCxnSpPr>
        <xdr:cNvPr id="660" name="直線コネクタ 659"/>
        <xdr:cNvCxnSpPr/>
      </xdr:nvCxnSpPr>
      <xdr:spPr>
        <a:xfrm flipV="1">
          <a:off x="16317595" y="15923692"/>
          <a:ext cx="1269" cy="1093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47286</xdr:rowOff>
    </xdr:from>
    <xdr:ext cx="313932" cy="259045"/>
    <xdr:sp macro="" textlink="">
      <xdr:nvSpPr>
        <xdr:cNvPr id="661" name="積立金最小値テキスト"/>
        <xdr:cNvSpPr txBox="1"/>
      </xdr:nvSpPr>
      <xdr:spPr>
        <a:xfrm>
          <a:off x="16370300" y="17020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43459</xdr:rowOff>
    </xdr:from>
    <xdr:to>
      <xdr:col>23</xdr:col>
      <xdr:colOff>606425</xdr:colOff>
      <xdr:row>99</xdr:row>
      <xdr:rowOff>43459</xdr:rowOff>
    </xdr:to>
    <xdr:cxnSp macro="">
      <xdr:nvCxnSpPr>
        <xdr:cNvPr id="662" name="直線コネクタ 661"/>
        <xdr:cNvCxnSpPr/>
      </xdr:nvCxnSpPr>
      <xdr:spPr>
        <a:xfrm>
          <a:off x="16230600" y="1701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96969</xdr:rowOff>
    </xdr:from>
    <xdr:ext cx="534377" cy="259045"/>
    <xdr:sp macro="" textlink="">
      <xdr:nvSpPr>
        <xdr:cNvPr id="663" name="積立金最大値テキスト"/>
        <xdr:cNvSpPr txBox="1"/>
      </xdr:nvSpPr>
      <xdr:spPr>
        <a:xfrm>
          <a:off x="16370300" y="156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92</xdr:row>
      <xdr:rowOff>150292</xdr:rowOff>
    </xdr:from>
    <xdr:to>
      <xdr:col>23</xdr:col>
      <xdr:colOff>606425</xdr:colOff>
      <xdr:row>92</xdr:row>
      <xdr:rowOff>150292</xdr:rowOff>
    </xdr:to>
    <xdr:cxnSp macro="">
      <xdr:nvCxnSpPr>
        <xdr:cNvPr id="664" name="直線コネクタ 663"/>
        <xdr:cNvCxnSpPr/>
      </xdr:nvCxnSpPr>
      <xdr:spPr>
        <a:xfrm>
          <a:off x="16230600" y="1592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162713</xdr:rowOff>
    </xdr:from>
    <xdr:to>
      <xdr:col>23</xdr:col>
      <xdr:colOff>517525</xdr:colOff>
      <xdr:row>92</xdr:row>
      <xdr:rowOff>150292</xdr:rowOff>
    </xdr:to>
    <xdr:cxnSp macro="">
      <xdr:nvCxnSpPr>
        <xdr:cNvPr id="665" name="直線コネクタ 664"/>
        <xdr:cNvCxnSpPr/>
      </xdr:nvCxnSpPr>
      <xdr:spPr>
        <a:xfrm>
          <a:off x="15481300" y="15593213"/>
          <a:ext cx="838200" cy="3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52391</xdr:rowOff>
    </xdr:from>
    <xdr:ext cx="469744" cy="259045"/>
    <xdr:sp macro="" textlink="">
      <xdr:nvSpPr>
        <xdr:cNvPr id="666" name="積立金平均値テキスト"/>
        <xdr:cNvSpPr txBox="1"/>
      </xdr:nvSpPr>
      <xdr:spPr>
        <a:xfrm>
          <a:off x="16370300" y="16511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73964</xdr:rowOff>
    </xdr:from>
    <xdr:to>
      <xdr:col>23</xdr:col>
      <xdr:colOff>568325</xdr:colOff>
      <xdr:row>97</xdr:row>
      <xdr:rowOff>4114</xdr:rowOff>
    </xdr:to>
    <xdr:sp macro="" textlink="">
      <xdr:nvSpPr>
        <xdr:cNvPr id="667" name="フローチャート : 判断 666"/>
        <xdr:cNvSpPr/>
      </xdr:nvSpPr>
      <xdr:spPr>
        <a:xfrm>
          <a:off x="16268700" y="165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162713</xdr:rowOff>
    </xdr:from>
    <xdr:to>
      <xdr:col>22</xdr:col>
      <xdr:colOff>365125</xdr:colOff>
      <xdr:row>94</xdr:row>
      <xdr:rowOff>135432</xdr:rowOff>
    </xdr:to>
    <xdr:cxnSp macro="">
      <xdr:nvCxnSpPr>
        <xdr:cNvPr id="668" name="直線コネクタ 667"/>
        <xdr:cNvCxnSpPr/>
      </xdr:nvCxnSpPr>
      <xdr:spPr>
        <a:xfrm flipV="1">
          <a:off x="14592300" y="15593213"/>
          <a:ext cx="889000" cy="65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121665</xdr:rowOff>
    </xdr:from>
    <xdr:to>
      <xdr:col>22</xdr:col>
      <xdr:colOff>415925</xdr:colOff>
      <xdr:row>96</xdr:row>
      <xdr:rowOff>51815</xdr:rowOff>
    </xdr:to>
    <xdr:sp macro="" textlink="">
      <xdr:nvSpPr>
        <xdr:cNvPr id="669" name="フローチャート : 判断 668"/>
        <xdr:cNvSpPr/>
      </xdr:nvSpPr>
      <xdr:spPr>
        <a:xfrm>
          <a:off x="15430500" y="164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42942</xdr:rowOff>
    </xdr:from>
    <xdr:ext cx="469744" cy="259045"/>
    <xdr:sp macro="" textlink="">
      <xdr:nvSpPr>
        <xdr:cNvPr id="670" name="テキスト ボックス 669"/>
        <xdr:cNvSpPr txBox="1"/>
      </xdr:nvSpPr>
      <xdr:spPr>
        <a:xfrm>
          <a:off x="15246427" y="1650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91160</xdr:rowOff>
    </xdr:from>
    <xdr:to>
      <xdr:col>21</xdr:col>
      <xdr:colOff>161925</xdr:colOff>
      <xdr:row>94</xdr:row>
      <xdr:rowOff>135432</xdr:rowOff>
    </xdr:to>
    <xdr:cxnSp macro="">
      <xdr:nvCxnSpPr>
        <xdr:cNvPr id="671" name="直線コネクタ 670"/>
        <xdr:cNvCxnSpPr/>
      </xdr:nvCxnSpPr>
      <xdr:spPr>
        <a:xfrm>
          <a:off x="13703300" y="16207460"/>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63830</xdr:rowOff>
    </xdr:from>
    <xdr:to>
      <xdr:col>21</xdr:col>
      <xdr:colOff>212725</xdr:colOff>
      <xdr:row>96</xdr:row>
      <xdr:rowOff>165430</xdr:rowOff>
    </xdr:to>
    <xdr:sp macro="" textlink="">
      <xdr:nvSpPr>
        <xdr:cNvPr id="672" name="フローチャート : 判断 671"/>
        <xdr:cNvSpPr/>
      </xdr:nvSpPr>
      <xdr:spPr>
        <a:xfrm>
          <a:off x="14541500" y="1652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156557</xdr:rowOff>
    </xdr:from>
    <xdr:ext cx="469744" cy="259045"/>
    <xdr:sp macro="" textlink="">
      <xdr:nvSpPr>
        <xdr:cNvPr id="673" name="テキスト ボックス 672"/>
        <xdr:cNvSpPr txBox="1"/>
      </xdr:nvSpPr>
      <xdr:spPr>
        <a:xfrm>
          <a:off x="14357427" y="1661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91160</xdr:rowOff>
    </xdr:from>
    <xdr:to>
      <xdr:col>19</xdr:col>
      <xdr:colOff>644525</xdr:colOff>
      <xdr:row>97</xdr:row>
      <xdr:rowOff>152197</xdr:rowOff>
    </xdr:to>
    <xdr:cxnSp macro="">
      <xdr:nvCxnSpPr>
        <xdr:cNvPr id="674" name="直線コネクタ 673"/>
        <xdr:cNvCxnSpPr/>
      </xdr:nvCxnSpPr>
      <xdr:spPr>
        <a:xfrm flipV="1">
          <a:off x="12814300" y="16207460"/>
          <a:ext cx="889000" cy="57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135686</xdr:rowOff>
    </xdr:from>
    <xdr:to>
      <xdr:col>20</xdr:col>
      <xdr:colOff>9525</xdr:colOff>
      <xdr:row>96</xdr:row>
      <xdr:rowOff>65836</xdr:rowOff>
    </xdr:to>
    <xdr:sp macro="" textlink="">
      <xdr:nvSpPr>
        <xdr:cNvPr id="675" name="フローチャート : 判断 674"/>
        <xdr:cNvSpPr/>
      </xdr:nvSpPr>
      <xdr:spPr>
        <a:xfrm>
          <a:off x="13652500" y="1642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56963</xdr:rowOff>
    </xdr:from>
    <xdr:ext cx="469744" cy="259045"/>
    <xdr:sp macro="" textlink="">
      <xdr:nvSpPr>
        <xdr:cNvPr id="676" name="テキスト ボックス 675"/>
        <xdr:cNvSpPr txBox="1"/>
      </xdr:nvSpPr>
      <xdr:spPr>
        <a:xfrm>
          <a:off x="13468427" y="1651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50952</xdr:rowOff>
    </xdr:from>
    <xdr:to>
      <xdr:col>18</xdr:col>
      <xdr:colOff>492125</xdr:colOff>
      <xdr:row>96</xdr:row>
      <xdr:rowOff>152552</xdr:rowOff>
    </xdr:to>
    <xdr:sp macro="" textlink="">
      <xdr:nvSpPr>
        <xdr:cNvPr id="677" name="フローチャート : 判断 676"/>
        <xdr:cNvSpPr/>
      </xdr:nvSpPr>
      <xdr:spPr>
        <a:xfrm>
          <a:off x="12763500" y="1651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169079</xdr:rowOff>
    </xdr:from>
    <xdr:ext cx="469744" cy="259045"/>
    <xdr:sp macro="" textlink="">
      <xdr:nvSpPr>
        <xdr:cNvPr id="678" name="テキスト ボックス 677"/>
        <xdr:cNvSpPr txBox="1"/>
      </xdr:nvSpPr>
      <xdr:spPr>
        <a:xfrm>
          <a:off x="12579427" y="162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99492</xdr:rowOff>
    </xdr:from>
    <xdr:to>
      <xdr:col>23</xdr:col>
      <xdr:colOff>568325</xdr:colOff>
      <xdr:row>93</xdr:row>
      <xdr:rowOff>29642</xdr:rowOff>
    </xdr:to>
    <xdr:sp macro="" textlink="">
      <xdr:nvSpPr>
        <xdr:cNvPr id="684" name="円/楕円 683"/>
        <xdr:cNvSpPr/>
      </xdr:nvSpPr>
      <xdr:spPr>
        <a:xfrm>
          <a:off x="16268700" y="158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52519</xdr:rowOff>
    </xdr:from>
    <xdr:ext cx="534377" cy="259045"/>
    <xdr:sp macro="" textlink="">
      <xdr:nvSpPr>
        <xdr:cNvPr id="685" name="積立金該当値テキスト"/>
        <xdr:cNvSpPr txBox="1"/>
      </xdr:nvSpPr>
      <xdr:spPr>
        <a:xfrm>
          <a:off x="16370300" y="1582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14,361</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111913</xdr:rowOff>
    </xdr:from>
    <xdr:to>
      <xdr:col>22</xdr:col>
      <xdr:colOff>415925</xdr:colOff>
      <xdr:row>91</xdr:row>
      <xdr:rowOff>42063</xdr:rowOff>
    </xdr:to>
    <xdr:sp macro="" textlink="">
      <xdr:nvSpPr>
        <xdr:cNvPr id="686" name="円/楕円 685"/>
        <xdr:cNvSpPr/>
      </xdr:nvSpPr>
      <xdr:spPr>
        <a:xfrm>
          <a:off x="15430500" y="155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58590</xdr:rowOff>
    </xdr:from>
    <xdr:ext cx="534377" cy="259045"/>
    <xdr:sp macro="" textlink="">
      <xdr:nvSpPr>
        <xdr:cNvPr id="687" name="テキスト ボックス 686"/>
        <xdr:cNvSpPr txBox="1"/>
      </xdr:nvSpPr>
      <xdr:spPr>
        <a:xfrm>
          <a:off x="15214111" y="153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84632</xdr:rowOff>
    </xdr:from>
    <xdr:to>
      <xdr:col>21</xdr:col>
      <xdr:colOff>212725</xdr:colOff>
      <xdr:row>95</xdr:row>
      <xdr:rowOff>14782</xdr:rowOff>
    </xdr:to>
    <xdr:sp macro="" textlink="">
      <xdr:nvSpPr>
        <xdr:cNvPr id="688" name="円/楕円 687"/>
        <xdr:cNvSpPr/>
      </xdr:nvSpPr>
      <xdr:spPr>
        <a:xfrm>
          <a:off x="14541500" y="162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31309</xdr:rowOff>
    </xdr:from>
    <xdr:ext cx="534377" cy="259045"/>
    <xdr:sp macro="" textlink="">
      <xdr:nvSpPr>
        <xdr:cNvPr id="689" name="テキスト ボックス 688"/>
        <xdr:cNvSpPr txBox="1"/>
      </xdr:nvSpPr>
      <xdr:spPr>
        <a:xfrm>
          <a:off x="14325111" y="1597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40360</xdr:rowOff>
    </xdr:from>
    <xdr:to>
      <xdr:col>20</xdr:col>
      <xdr:colOff>9525</xdr:colOff>
      <xdr:row>94</xdr:row>
      <xdr:rowOff>141960</xdr:rowOff>
    </xdr:to>
    <xdr:sp macro="" textlink="">
      <xdr:nvSpPr>
        <xdr:cNvPr id="690" name="円/楕円 689"/>
        <xdr:cNvSpPr/>
      </xdr:nvSpPr>
      <xdr:spPr>
        <a:xfrm>
          <a:off x="13652500" y="161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158487</xdr:rowOff>
    </xdr:from>
    <xdr:ext cx="534377" cy="259045"/>
    <xdr:sp macro="" textlink="">
      <xdr:nvSpPr>
        <xdr:cNvPr id="691" name="テキスト ボックス 690"/>
        <xdr:cNvSpPr txBox="1"/>
      </xdr:nvSpPr>
      <xdr:spPr>
        <a:xfrm>
          <a:off x="13436111" y="15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101397</xdr:rowOff>
    </xdr:from>
    <xdr:to>
      <xdr:col>18</xdr:col>
      <xdr:colOff>492125</xdr:colOff>
      <xdr:row>98</xdr:row>
      <xdr:rowOff>31547</xdr:rowOff>
    </xdr:to>
    <xdr:sp macro="" textlink="">
      <xdr:nvSpPr>
        <xdr:cNvPr id="692" name="円/楕円 691"/>
        <xdr:cNvSpPr/>
      </xdr:nvSpPr>
      <xdr:spPr>
        <a:xfrm>
          <a:off x="12763500" y="167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22674</xdr:rowOff>
    </xdr:from>
    <xdr:ext cx="469744" cy="259045"/>
    <xdr:sp macro="" textlink="">
      <xdr:nvSpPr>
        <xdr:cNvPr id="693" name="テキスト ボックス 692"/>
        <xdr:cNvSpPr txBox="1"/>
      </xdr:nvSpPr>
      <xdr:spPr>
        <a:xfrm>
          <a:off x="12579427" y="1682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19" name="直線コネクタ 718"/>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2"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3" name="直線コネクタ 722"/>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4" name="直線コネクタ 72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5"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6" name="フローチャート : 判断 725"/>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7" name="直線コネクタ 72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28" name="フローチャート : 判断 727"/>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29" name="テキスト ボックス 728"/>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147864</xdr:rowOff>
    </xdr:from>
    <xdr:to>
      <xdr:col>29</xdr:col>
      <xdr:colOff>517525</xdr:colOff>
      <xdr:row>39</xdr:row>
      <xdr:rowOff>98878</xdr:rowOff>
    </xdr:to>
    <xdr:cxnSp macro="">
      <xdr:nvCxnSpPr>
        <xdr:cNvPr id="730" name="直線コネクタ 729"/>
        <xdr:cNvCxnSpPr/>
      </xdr:nvCxnSpPr>
      <xdr:spPr>
        <a:xfrm>
          <a:off x="19545300" y="6491514"/>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1" name="フローチャート : 判断 730"/>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2" name="テキスト ボックス 731"/>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138557</xdr:rowOff>
    </xdr:from>
    <xdr:to>
      <xdr:col>28</xdr:col>
      <xdr:colOff>314325</xdr:colOff>
      <xdr:row>37</xdr:row>
      <xdr:rowOff>147864</xdr:rowOff>
    </xdr:to>
    <xdr:cxnSp macro="">
      <xdr:nvCxnSpPr>
        <xdr:cNvPr id="733" name="直線コネクタ 732"/>
        <xdr:cNvCxnSpPr/>
      </xdr:nvCxnSpPr>
      <xdr:spPr>
        <a:xfrm>
          <a:off x="18656300" y="6482207"/>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4" name="フローチャート : 判断 733"/>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155338</xdr:rowOff>
    </xdr:from>
    <xdr:ext cx="378565" cy="259045"/>
    <xdr:sp macro="" textlink="">
      <xdr:nvSpPr>
        <xdr:cNvPr id="735" name="テキスト ボックス 734"/>
        <xdr:cNvSpPr txBox="1"/>
      </xdr:nvSpPr>
      <xdr:spPr>
        <a:xfrm>
          <a:off x="19356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6" name="フローチャート : 判断 735"/>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156154</xdr:rowOff>
    </xdr:from>
    <xdr:ext cx="378565" cy="259045"/>
    <xdr:sp macro="" textlink="">
      <xdr:nvSpPr>
        <xdr:cNvPr id="737" name="テキスト ボックス 736"/>
        <xdr:cNvSpPr txBox="1"/>
      </xdr:nvSpPr>
      <xdr:spPr>
        <a:xfrm>
          <a:off x="18467017" y="667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3" name="円/楕円 74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5" name="円/楕円 74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6" name="テキスト ボックス 74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7" name="円/楕円 74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8" name="テキスト ボックス 74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97064</xdr:rowOff>
    </xdr:from>
    <xdr:to>
      <xdr:col>28</xdr:col>
      <xdr:colOff>365125</xdr:colOff>
      <xdr:row>38</xdr:row>
      <xdr:rowOff>27214</xdr:rowOff>
    </xdr:to>
    <xdr:sp macro="" textlink="">
      <xdr:nvSpPr>
        <xdr:cNvPr id="749" name="円/楕円 748"/>
        <xdr:cNvSpPr/>
      </xdr:nvSpPr>
      <xdr:spPr>
        <a:xfrm>
          <a:off x="19494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43741</xdr:rowOff>
    </xdr:from>
    <xdr:ext cx="469744" cy="259045"/>
    <xdr:sp macro="" textlink="">
      <xdr:nvSpPr>
        <xdr:cNvPr id="750" name="テキスト ボックス 749"/>
        <xdr:cNvSpPr txBox="1"/>
      </xdr:nvSpPr>
      <xdr:spPr>
        <a:xfrm>
          <a:off x="19310427" y="62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87757</xdr:rowOff>
    </xdr:from>
    <xdr:to>
      <xdr:col>27</xdr:col>
      <xdr:colOff>161925</xdr:colOff>
      <xdr:row>38</xdr:row>
      <xdr:rowOff>17907</xdr:rowOff>
    </xdr:to>
    <xdr:sp macro="" textlink="">
      <xdr:nvSpPr>
        <xdr:cNvPr id="751" name="円/楕円 750"/>
        <xdr:cNvSpPr/>
      </xdr:nvSpPr>
      <xdr:spPr>
        <a:xfrm>
          <a:off x="186055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34434</xdr:rowOff>
    </xdr:from>
    <xdr:ext cx="469744" cy="259045"/>
    <xdr:sp macro="" textlink="">
      <xdr:nvSpPr>
        <xdr:cNvPr id="752" name="テキスト ボックス 751"/>
        <xdr:cNvSpPr txBox="1"/>
      </xdr:nvSpPr>
      <xdr:spPr>
        <a:xfrm>
          <a:off x="18421427" y="620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4" name="直線コネクタ 773"/>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7"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78" name="直線コネクタ 777"/>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130145</xdr:rowOff>
    </xdr:from>
    <xdr:to>
      <xdr:col>32</xdr:col>
      <xdr:colOff>187325</xdr:colOff>
      <xdr:row>58</xdr:row>
      <xdr:rowOff>133596</xdr:rowOff>
    </xdr:to>
    <xdr:cxnSp macro="">
      <xdr:nvCxnSpPr>
        <xdr:cNvPr id="779" name="直線コネクタ 778"/>
        <xdr:cNvCxnSpPr/>
      </xdr:nvCxnSpPr>
      <xdr:spPr>
        <a:xfrm>
          <a:off x="21323300" y="10074245"/>
          <a:ext cx="8382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0"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1" name="フローチャート : 判断 780"/>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125047</xdr:rowOff>
    </xdr:from>
    <xdr:to>
      <xdr:col>31</xdr:col>
      <xdr:colOff>34925</xdr:colOff>
      <xdr:row>58</xdr:row>
      <xdr:rowOff>130145</xdr:rowOff>
    </xdr:to>
    <xdr:cxnSp macro="">
      <xdr:nvCxnSpPr>
        <xdr:cNvPr id="782" name="直線コネクタ 781"/>
        <xdr:cNvCxnSpPr/>
      </xdr:nvCxnSpPr>
      <xdr:spPr>
        <a:xfrm>
          <a:off x="20434300" y="10069147"/>
          <a:ext cx="8890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3" name="フローチャート : 判断 782"/>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4" name="テキスト ボックス 783"/>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78481</xdr:rowOff>
    </xdr:from>
    <xdr:to>
      <xdr:col>29</xdr:col>
      <xdr:colOff>517525</xdr:colOff>
      <xdr:row>58</xdr:row>
      <xdr:rowOff>125047</xdr:rowOff>
    </xdr:to>
    <xdr:cxnSp macro="">
      <xdr:nvCxnSpPr>
        <xdr:cNvPr id="785" name="直線コネクタ 784"/>
        <xdr:cNvCxnSpPr/>
      </xdr:nvCxnSpPr>
      <xdr:spPr>
        <a:xfrm>
          <a:off x="19545300" y="10022581"/>
          <a:ext cx="889000" cy="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6" name="フローチャート : 判断 785"/>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7" name="テキスト ボックス 786"/>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74961</xdr:rowOff>
    </xdr:from>
    <xdr:to>
      <xdr:col>28</xdr:col>
      <xdr:colOff>314325</xdr:colOff>
      <xdr:row>58</xdr:row>
      <xdr:rowOff>78481</xdr:rowOff>
    </xdr:to>
    <xdr:cxnSp macro="">
      <xdr:nvCxnSpPr>
        <xdr:cNvPr id="788" name="直線コネクタ 787"/>
        <xdr:cNvCxnSpPr/>
      </xdr:nvCxnSpPr>
      <xdr:spPr>
        <a:xfrm>
          <a:off x="18656300" y="10019061"/>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89" name="フローチャート : 判断 788"/>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0" name="テキスト ボックス 789"/>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1" name="フローチャート : 判断 790"/>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2" name="テキスト ボックス 791"/>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82796</xdr:rowOff>
    </xdr:from>
    <xdr:to>
      <xdr:col>32</xdr:col>
      <xdr:colOff>238125</xdr:colOff>
      <xdr:row>59</xdr:row>
      <xdr:rowOff>12946</xdr:rowOff>
    </xdr:to>
    <xdr:sp macro="" textlink="">
      <xdr:nvSpPr>
        <xdr:cNvPr id="798" name="円/楕円 797"/>
        <xdr:cNvSpPr/>
      </xdr:nvSpPr>
      <xdr:spPr>
        <a:xfrm>
          <a:off x="22110700" y="1002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169173</xdr:rowOff>
    </xdr:from>
    <xdr:ext cx="378565" cy="259045"/>
    <xdr:sp macro="" textlink="">
      <xdr:nvSpPr>
        <xdr:cNvPr id="799" name="貸付金該当値テキスト"/>
        <xdr:cNvSpPr txBox="1"/>
      </xdr:nvSpPr>
      <xdr:spPr>
        <a:xfrm>
          <a:off x="22212300" y="9941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79345</xdr:rowOff>
    </xdr:from>
    <xdr:to>
      <xdr:col>31</xdr:col>
      <xdr:colOff>85725</xdr:colOff>
      <xdr:row>59</xdr:row>
      <xdr:rowOff>9495</xdr:rowOff>
    </xdr:to>
    <xdr:sp macro="" textlink="">
      <xdr:nvSpPr>
        <xdr:cNvPr id="800" name="円/楕円 799"/>
        <xdr:cNvSpPr/>
      </xdr:nvSpPr>
      <xdr:spPr>
        <a:xfrm>
          <a:off x="21272500" y="100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622</xdr:rowOff>
    </xdr:from>
    <xdr:ext cx="378565" cy="259045"/>
    <xdr:sp macro="" textlink="">
      <xdr:nvSpPr>
        <xdr:cNvPr id="801" name="テキスト ボックス 800"/>
        <xdr:cNvSpPr txBox="1"/>
      </xdr:nvSpPr>
      <xdr:spPr>
        <a:xfrm>
          <a:off x="21134017" y="10116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74247</xdr:rowOff>
    </xdr:from>
    <xdr:to>
      <xdr:col>29</xdr:col>
      <xdr:colOff>568325</xdr:colOff>
      <xdr:row>59</xdr:row>
      <xdr:rowOff>4397</xdr:rowOff>
    </xdr:to>
    <xdr:sp macro="" textlink="">
      <xdr:nvSpPr>
        <xdr:cNvPr id="802" name="円/楕円 801"/>
        <xdr:cNvSpPr/>
      </xdr:nvSpPr>
      <xdr:spPr>
        <a:xfrm>
          <a:off x="20383500" y="100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166974</xdr:rowOff>
    </xdr:from>
    <xdr:ext cx="378565" cy="259045"/>
    <xdr:sp macro="" textlink="">
      <xdr:nvSpPr>
        <xdr:cNvPr id="803" name="テキスト ボックス 802"/>
        <xdr:cNvSpPr txBox="1"/>
      </xdr:nvSpPr>
      <xdr:spPr>
        <a:xfrm>
          <a:off x="20245017" y="10111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27681</xdr:rowOff>
    </xdr:from>
    <xdr:to>
      <xdr:col>28</xdr:col>
      <xdr:colOff>365125</xdr:colOff>
      <xdr:row>58</xdr:row>
      <xdr:rowOff>129281</xdr:rowOff>
    </xdr:to>
    <xdr:sp macro="" textlink="">
      <xdr:nvSpPr>
        <xdr:cNvPr id="804" name="円/楕円 803"/>
        <xdr:cNvSpPr/>
      </xdr:nvSpPr>
      <xdr:spPr>
        <a:xfrm>
          <a:off x="19494500" y="99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120408</xdr:rowOff>
    </xdr:from>
    <xdr:ext cx="469744" cy="259045"/>
    <xdr:sp macro="" textlink="">
      <xdr:nvSpPr>
        <xdr:cNvPr id="805" name="テキスト ボックス 804"/>
        <xdr:cNvSpPr txBox="1"/>
      </xdr:nvSpPr>
      <xdr:spPr>
        <a:xfrm>
          <a:off x="19310427" y="100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24161</xdr:rowOff>
    </xdr:from>
    <xdr:to>
      <xdr:col>27</xdr:col>
      <xdr:colOff>161925</xdr:colOff>
      <xdr:row>58</xdr:row>
      <xdr:rowOff>125761</xdr:rowOff>
    </xdr:to>
    <xdr:sp macro="" textlink="">
      <xdr:nvSpPr>
        <xdr:cNvPr id="806" name="円/楕円 805"/>
        <xdr:cNvSpPr/>
      </xdr:nvSpPr>
      <xdr:spPr>
        <a:xfrm>
          <a:off x="18605500" y="99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116888</xdr:rowOff>
    </xdr:from>
    <xdr:ext cx="469744" cy="259045"/>
    <xdr:sp macro="" textlink="">
      <xdr:nvSpPr>
        <xdr:cNvPr id="807" name="テキスト ボックス 806"/>
        <xdr:cNvSpPr txBox="1"/>
      </xdr:nvSpPr>
      <xdr:spPr>
        <a:xfrm>
          <a:off x="18421427" y="100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8" name="テキスト ボックス 81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6" name="テキスト ボックス 82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8" name="テキスト ボックス 82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0" name="テキスト ボックス 82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2" name="直線コネクタ 831"/>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3"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4" name="直線コネクタ 833"/>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5"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6" name="直線コネクタ 835"/>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100762</xdr:rowOff>
    </xdr:from>
    <xdr:to>
      <xdr:col>32</xdr:col>
      <xdr:colOff>187325</xdr:colOff>
      <xdr:row>76</xdr:row>
      <xdr:rowOff>61137</xdr:rowOff>
    </xdr:to>
    <xdr:cxnSp macro="">
      <xdr:nvCxnSpPr>
        <xdr:cNvPr id="837" name="直線コネクタ 836"/>
        <xdr:cNvCxnSpPr/>
      </xdr:nvCxnSpPr>
      <xdr:spPr>
        <a:xfrm>
          <a:off x="21323300" y="12959512"/>
          <a:ext cx="838200" cy="13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38" name="繰出金平均値テキスト"/>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39" name="フローチャート : 判断 838"/>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100762</xdr:rowOff>
    </xdr:from>
    <xdr:to>
      <xdr:col>31</xdr:col>
      <xdr:colOff>34925</xdr:colOff>
      <xdr:row>76</xdr:row>
      <xdr:rowOff>9513</xdr:rowOff>
    </xdr:to>
    <xdr:cxnSp macro="">
      <xdr:nvCxnSpPr>
        <xdr:cNvPr id="840" name="直線コネクタ 839"/>
        <xdr:cNvCxnSpPr/>
      </xdr:nvCxnSpPr>
      <xdr:spPr>
        <a:xfrm flipV="1">
          <a:off x="20434300" y="12959512"/>
          <a:ext cx="8890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1" name="フローチャート : 判断 840"/>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18750</xdr:rowOff>
    </xdr:from>
    <xdr:ext cx="534377" cy="259045"/>
    <xdr:sp macro="" textlink="">
      <xdr:nvSpPr>
        <xdr:cNvPr id="842" name="テキスト ボックス 841"/>
        <xdr:cNvSpPr txBox="1"/>
      </xdr:nvSpPr>
      <xdr:spPr>
        <a:xfrm>
          <a:off x="21056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9513</xdr:rowOff>
    </xdr:from>
    <xdr:to>
      <xdr:col>29</xdr:col>
      <xdr:colOff>517525</xdr:colOff>
      <xdr:row>76</xdr:row>
      <xdr:rowOff>101409</xdr:rowOff>
    </xdr:to>
    <xdr:cxnSp macro="">
      <xdr:nvCxnSpPr>
        <xdr:cNvPr id="843" name="直線コネクタ 842"/>
        <xdr:cNvCxnSpPr/>
      </xdr:nvCxnSpPr>
      <xdr:spPr>
        <a:xfrm flipV="1">
          <a:off x="19545300" y="13039713"/>
          <a:ext cx="889000" cy="9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4" name="フローチャート : 判断 843"/>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5" name="テキスト ボックス 844"/>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101409</xdr:rowOff>
    </xdr:from>
    <xdr:to>
      <xdr:col>28</xdr:col>
      <xdr:colOff>314325</xdr:colOff>
      <xdr:row>76</xdr:row>
      <xdr:rowOff>159283</xdr:rowOff>
    </xdr:to>
    <xdr:cxnSp macro="">
      <xdr:nvCxnSpPr>
        <xdr:cNvPr id="846" name="直線コネクタ 845"/>
        <xdr:cNvCxnSpPr/>
      </xdr:nvCxnSpPr>
      <xdr:spPr>
        <a:xfrm flipV="1">
          <a:off x="18656300" y="13131609"/>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7" name="フローチャート : 判断 846"/>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48" name="テキスト ボックス 847"/>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49" name="フローチャート : 判断 848"/>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0" name="テキスト ボックス 849"/>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10337</xdr:rowOff>
    </xdr:from>
    <xdr:to>
      <xdr:col>32</xdr:col>
      <xdr:colOff>238125</xdr:colOff>
      <xdr:row>76</xdr:row>
      <xdr:rowOff>111937</xdr:rowOff>
    </xdr:to>
    <xdr:sp macro="" textlink="">
      <xdr:nvSpPr>
        <xdr:cNvPr id="856" name="円/楕円 855"/>
        <xdr:cNvSpPr/>
      </xdr:nvSpPr>
      <xdr:spPr>
        <a:xfrm>
          <a:off x="22110700" y="130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160214</xdr:rowOff>
    </xdr:from>
    <xdr:ext cx="534377" cy="259045"/>
    <xdr:sp macro="" textlink="">
      <xdr:nvSpPr>
        <xdr:cNvPr id="857" name="繰出金該当値テキスト"/>
        <xdr:cNvSpPr txBox="1"/>
      </xdr:nvSpPr>
      <xdr:spPr>
        <a:xfrm>
          <a:off x="22212300" y="1301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33,062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49962</xdr:rowOff>
    </xdr:from>
    <xdr:to>
      <xdr:col>31</xdr:col>
      <xdr:colOff>85725</xdr:colOff>
      <xdr:row>75</xdr:row>
      <xdr:rowOff>151563</xdr:rowOff>
    </xdr:to>
    <xdr:sp macro="" textlink="">
      <xdr:nvSpPr>
        <xdr:cNvPr id="858" name="円/楕円 857"/>
        <xdr:cNvSpPr/>
      </xdr:nvSpPr>
      <xdr:spPr>
        <a:xfrm>
          <a:off x="21272500" y="12908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168089</xdr:rowOff>
    </xdr:from>
    <xdr:ext cx="534377" cy="259045"/>
    <xdr:sp macro="" textlink="">
      <xdr:nvSpPr>
        <xdr:cNvPr id="859" name="テキスト ボックス 858"/>
        <xdr:cNvSpPr txBox="1"/>
      </xdr:nvSpPr>
      <xdr:spPr>
        <a:xfrm>
          <a:off x="21056111" y="1268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130163</xdr:rowOff>
    </xdr:from>
    <xdr:to>
      <xdr:col>29</xdr:col>
      <xdr:colOff>568325</xdr:colOff>
      <xdr:row>76</xdr:row>
      <xdr:rowOff>60313</xdr:rowOff>
    </xdr:to>
    <xdr:sp macro="" textlink="">
      <xdr:nvSpPr>
        <xdr:cNvPr id="860" name="円/楕円 859"/>
        <xdr:cNvSpPr/>
      </xdr:nvSpPr>
      <xdr:spPr>
        <a:xfrm>
          <a:off x="20383500" y="129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51440</xdr:rowOff>
    </xdr:from>
    <xdr:ext cx="534377" cy="259045"/>
    <xdr:sp macro="" textlink="">
      <xdr:nvSpPr>
        <xdr:cNvPr id="861" name="テキスト ボックス 860"/>
        <xdr:cNvSpPr txBox="1"/>
      </xdr:nvSpPr>
      <xdr:spPr>
        <a:xfrm>
          <a:off x="20167111" y="130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50609</xdr:rowOff>
    </xdr:from>
    <xdr:to>
      <xdr:col>28</xdr:col>
      <xdr:colOff>365125</xdr:colOff>
      <xdr:row>76</xdr:row>
      <xdr:rowOff>152209</xdr:rowOff>
    </xdr:to>
    <xdr:sp macro="" textlink="">
      <xdr:nvSpPr>
        <xdr:cNvPr id="862" name="円/楕円 861"/>
        <xdr:cNvSpPr/>
      </xdr:nvSpPr>
      <xdr:spPr>
        <a:xfrm>
          <a:off x="19494500" y="130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143336</xdr:rowOff>
    </xdr:from>
    <xdr:ext cx="534377" cy="259045"/>
    <xdr:sp macro="" textlink="">
      <xdr:nvSpPr>
        <xdr:cNvPr id="863" name="テキスト ボックス 862"/>
        <xdr:cNvSpPr txBox="1"/>
      </xdr:nvSpPr>
      <xdr:spPr>
        <a:xfrm>
          <a:off x="19278111" y="131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108483</xdr:rowOff>
    </xdr:from>
    <xdr:to>
      <xdr:col>27</xdr:col>
      <xdr:colOff>161925</xdr:colOff>
      <xdr:row>77</xdr:row>
      <xdr:rowOff>38633</xdr:rowOff>
    </xdr:to>
    <xdr:sp macro="" textlink="">
      <xdr:nvSpPr>
        <xdr:cNvPr id="864" name="円/楕円 863"/>
        <xdr:cNvSpPr/>
      </xdr:nvSpPr>
      <xdr:spPr>
        <a:xfrm>
          <a:off x="18605500" y="131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29760</xdr:rowOff>
    </xdr:from>
    <xdr:ext cx="534377" cy="259045"/>
    <xdr:sp macro="" textlink="">
      <xdr:nvSpPr>
        <xdr:cNvPr id="865" name="テキスト ボックス 864"/>
        <xdr:cNvSpPr txBox="1"/>
      </xdr:nvSpPr>
      <xdr:spPr>
        <a:xfrm>
          <a:off x="18389111" y="1323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歳出決算総額は、住民１人あたり約</a:t>
          </a:r>
          <a:r>
            <a:rPr kumimoji="1" lang="en-US" altLang="ja-JP" sz="1300">
              <a:latin typeface="ＭＳ Ｐゴシック"/>
            </a:rPr>
            <a:t>320,971</a:t>
          </a:r>
          <a:r>
            <a:rPr kumimoji="1" lang="ja-JP" altLang="en-US" sz="1300">
              <a:latin typeface="ＭＳ Ｐゴシック"/>
            </a:rPr>
            <a:t>円となっており、前年度の約</a:t>
          </a:r>
          <a:r>
            <a:rPr kumimoji="1" lang="en-US" altLang="ja-JP" sz="1300">
              <a:latin typeface="ＭＳ Ｐゴシック"/>
            </a:rPr>
            <a:t>310,342</a:t>
          </a:r>
          <a:r>
            <a:rPr kumimoji="1" lang="ja-JP" altLang="en-US" sz="1300">
              <a:latin typeface="ＭＳ Ｐゴシック"/>
            </a:rPr>
            <a:t>円と比べて</a:t>
          </a:r>
          <a:r>
            <a:rPr kumimoji="1" lang="en-US" altLang="ja-JP" sz="1300">
              <a:latin typeface="ＭＳ Ｐゴシック"/>
            </a:rPr>
            <a:t>10,629</a:t>
          </a:r>
          <a:r>
            <a:rPr kumimoji="1" lang="ja-JP" altLang="en-US" sz="1300">
              <a:latin typeface="ＭＳ Ｐゴシック"/>
            </a:rPr>
            <a:t>円の増となっている。この主な要因は、普通建設事業費が前年度比</a:t>
          </a:r>
          <a:r>
            <a:rPr kumimoji="1" lang="en-US" altLang="ja-JP" sz="1300">
              <a:latin typeface="ＭＳ Ｐゴシック"/>
            </a:rPr>
            <a:t>17,709</a:t>
          </a:r>
          <a:r>
            <a:rPr kumimoji="1" lang="ja-JP" altLang="en-US" sz="1300">
              <a:latin typeface="ＭＳ Ｐゴシック"/>
            </a:rPr>
            <a:t>円の増であり、小中高校や公民館の更新整備などの費用が増加したものである。また、普通建設事業費や扶助費などの事業を拡充したことで、積立金が前年度比</a:t>
          </a:r>
          <a:r>
            <a:rPr kumimoji="1" lang="en-US" altLang="ja-JP" sz="1300">
              <a:latin typeface="ＭＳ Ｐゴシック"/>
            </a:rPr>
            <a:t>4,337</a:t>
          </a:r>
          <a:r>
            <a:rPr kumimoji="1" lang="ja-JP" altLang="en-US" sz="1300">
              <a:latin typeface="ＭＳ Ｐゴシック"/>
            </a:rPr>
            <a:t>円の減となった。さらには、国民健康保険加入者の減、下水道料金の改定で繰出金が前年度比</a:t>
          </a:r>
          <a:r>
            <a:rPr kumimoji="1" lang="en-US" altLang="ja-JP" sz="1300">
              <a:latin typeface="ＭＳ Ｐゴシック"/>
            </a:rPr>
            <a:t>3,460</a:t>
          </a:r>
          <a:r>
            <a:rPr kumimoji="1" lang="ja-JP" altLang="en-US" sz="1300">
              <a:latin typeface="ＭＳ Ｐゴシック"/>
            </a:rPr>
            <a:t>円の減となった。</a:t>
          </a:r>
          <a:endParaRPr kumimoji="1" lang="en-US" altLang="ja-JP" sz="1300">
            <a:latin typeface="ＭＳ Ｐゴシック"/>
          </a:endParaRPr>
        </a:p>
        <a:p>
          <a:r>
            <a:rPr kumimoji="1" lang="ja-JP" altLang="en-US" sz="1300">
              <a:latin typeface="ＭＳ Ｐゴシック"/>
            </a:rPr>
            <a:t>　積立金は、歳出抑制の結果、２８年度も引き続き実施している老朽化した施設の整備などに充てるため積み立てたもので、類似団体内では住民１人あたり１位となっている。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595,495
565,506
61.95
200,705,069
191,136,746
7,773,997
101,599,980
162,525,369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35741</xdr:rowOff>
    </xdr:from>
    <xdr:to>
      <xdr:col>6</xdr:col>
      <xdr:colOff>511175</xdr:colOff>
      <xdr:row>39</xdr:row>
      <xdr:rowOff>142422</xdr:rowOff>
    </xdr:to>
    <xdr:cxnSp macro="">
      <xdr:nvCxnSpPr>
        <xdr:cNvPr id="63" name="直線コネクタ 62"/>
        <xdr:cNvCxnSpPr/>
      </xdr:nvCxnSpPr>
      <xdr:spPr>
        <a:xfrm>
          <a:off x="3797300" y="6722291"/>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73677</xdr:rowOff>
    </xdr:from>
    <xdr:ext cx="469744" cy="259045"/>
    <xdr:sp macro="" textlink="">
      <xdr:nvSpPr>
        <xdr:cNvPr id="64" name="議会費平均値テキスト"/>
        <xdr:cNvSpPr txBox="1"/>
      </xdr:nvSpPr>
      <xdr:spPr>
        <a:xfrm>
          <a:off x="4686300" y="607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28122</xdr:rowOff>
    </xdr:from>
    <xdr:to>
      <xdr:col>5</xdr:col>
      <xdr:colOff>358775</xdr:colOff>
      <xdr:row>39</xdr:row>
      <xdr:rowOff>35741</xdr:rowOff>
    </xdr:to>
    <xdr:cxnSp macro="">
      <xdr:nvCxnSpPr>
        <xdr:cNvPr id="66" name="直線コネクタ 65"/>
        <xdr:cNvCxnSpPr/>
      </xdr:nvCxnSpPr>
      <xdr:spPr>
        <a:xfrm>
          <a:off x="2908300" y="671467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143346</xdr:rowOff>
    </xdr:from>
    <xdr:ext cx="469744" cy="259045"/>
    <xdr:sp macro="" textlink="">
      <xdr:nvSpPr>
        <xdr:cNvPr id="68" name="テキスト ボックス 67"/>
        <xdr:cNvSpPr txBox="1"/>
      </xdr:nvSpPr>
      <xdr:spPr>
        <a:xfrm>
          <a:off x="3562427"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170180</xdr:rowOff>
    </xdr:from>
    <xdr:to>
      <xdr:col>4</xdr:col>
      <xdr:colOff>155575</xdr:colOff>
      <xdr:row>39</xdr:row>
      <xdr:rowOff>28122</xdr:rowOff>
    </xdr:to>
    <xdr:cxnSp macro="">
      <xdr:nvCxnSpPr>
        <xdr:cNvPr id="69" name="直線コネクタ 68"/>
        <xdr:cNvCxnSpPr/>
      </xdr:nvCxnSpPr>
      <xdr:spPr>
        <a:xfrm>
          <a:off x="2019300" y="66852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85272</xdr:rowOff>
    </xdr:from>
    <xdr:to>
      <xdr:col>2</xdr:col>
      <xdr:colOff>638175</xdr:colOff>
      <xdr:row>38</xdr:row>
      <xdr:rowOff>170180</xdr:rowOff>
    </xdr:to>
    <xdr:cxnSp macro="">
      <xdr:nvCxnSpPr>
        <xdr:cNvPr id="72" name="直線コネクタ 71"/>
        <xdr:cNvCxnSpPr/>
      </xdr:nvCxnSpPr>
      <xdr:spPr>
        <a:xfrm>
          <a:off x="1130300" y="660037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91622</xdr:rowOff>
    </xdr:from>
    <xdr:to>
      <xdr:col>6</xdr:col>
      <xdr:colOff>561975</xdr:colOff>
      <xdr:row>40</xdr:row>
      <xdr:rowOff>21772</xdr:rowOff>
    </xdr:to>
    <xdr:sp macro="" textlink="">
      <xdr:nvSpPr>
        <xdr:cNvPr id="82" name="円/楕円 81"/>
        <xdr:cNvSpPr/>
      </xdr:nvSpPr>
      <xdr:spPr>
        <a:xfrm>
          <a:off x="4584700" y="67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39</xdr:row>
      <xdr:rowOff>6549</xdr:rowOff>
    </xdr:from>
    <xdr:ext cx="469744" cy="259045"/>
    <xdr:sp macro="" textlink="">
      <xdr:nvSpPr>
        <xdr:cNvPr id="83" name="議会費該当値テキスト"/>
        <xdr:cNvSpPr txBox="1"/>
      </xdr:nvSpPr>
      <xdr:spPr>
        <a:xfrm>
          <a:off x="4686300" y="66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156391</xdr:rowOff>
    </xdr:from>
    <xdr:to>
      <xdr:col>5</xdr:col>
      <xdr:colOff>409575</xdr:colOff>
      <xdr:row>39</xdr:row>
      <xdr:rowOff>86541</xdr:rowOff>
    </xdr:to>
    <xdr:sp macro="" textlink="">
      <xdr:nvSpPr>
        <xdr:cNvPr id="84" name="円/楕円 83"/>
        <xdr:cNvSpPr/>
      </xdr:nvSpPr>
      <xdr:spPr>
        <a:xfrm>
          <a:off x="3746500" y="66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77668</xdr:rowOff>
    </xdr:from>
    <xdr:ext cx="469744" cy="259045"/>
    <xdr:sp macro="" textlink="">
      <xdr:nvSpPr>
        <xdr:cNvPr id="85" name="テキスト ボックス 84"/>
        <xdr:cNvSpPr txBox="1"/>
      </xdr:nvSpPr>
      <xdr:spPr>
        <a:xfrm>
          <a:off x="3562427" y="676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148772</xdr:rowOff>
    </xdr:from>
    <xdr:to>
      <xdr:col>4</xdr:col>
      <xdr:colOff>206375</xdr:colOff>
      <xdr:row>39</xdr:row>
      <xdr:rowOff>78922</xdr:rowOff>
    </xdr:to>
    <xdr:sp macro="" textlink="">
      <xdr:nvSpPr>
        <xdr:cNvPr id="86" name="円/楕円 85"/>
        <xdr:cNvSpPr/>
      </xdr:nvSpPr>
      <xdr:spPr>
        <a:xfrm>
          <a:off x="2857500" y="66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70049</xdr:rowOff>
    </xdr:from>
    <xdr:ext cx="469744" cy="259045"/>
    <xdr:sp macro="" textlink="">
      <xdr:nvSpPr>
        <xdr:cNvPr id="87" name="テキスト ボックス 86"/>
        <xdr:cNvSpPr txBox="1"/>
      </xdr:nvSpPr>
      <xdr:spPr>
        <a:xfrm>
          <a:off x="2673427"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119380</xdr:rowOff>
    </xdr:from>
    <xdr:to>
      <xdr:col>3</xdr:col>
      <xdr:colOff>3175</xdr:colOff>
      <xdr:row>39</xdr:row>
      <xdr:rowOff>49530</xdr:rowOff>
    </xdr:to>
    <xdr:sp macro="" textlink="">
      <xdr:nvSpPr>
        <xdr:cNvPr id="88" name="円/楕円 87"/>
        <xdr:cNvSpPr/>
      </xdr:nvSpPr>
      <xdr:spPr>
        <a:xfrm>
          <a:off x="1968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40657</xdr:rowOff>
    </xdr:from>
    <xdr:ext cx="469744" cy="259045"/>
    <xdr:sp macro="" textlink="">
      <xdr:nvSpPr>
        <xdr:cNvPr id="89" name="テキスト ボックス 88"/>
        <xdr:cNvSpPr txBox="1"/>
      </xdr:nvSpPr>
      <xdr:spPr>
        <a:xfrm>
          <a:off x="1784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34472</xdr:rowOff>
    </xdr:from>
    <xdr:to>
      <xdr:col>1</xdr:col>
      <xdr:colOff>485775</xdr:colOff>
      <xdr:row>38</xdr:row>
      <xdr:rowOff>136072</xdr:rowOff>
    </xdr:to>
    <xdr:sp macro="" textlink="">
      <xdr:nvSpPr>
        <xdr:cNvPr id="90" name="円/楕円 89"/>
        <xdr:cNvSpPr/>
      </xdr:nvSpPr>
      <xdr:spPr>
        <a:xfrm>
          <a:off x="1079500" y="654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127199</xdr:rowOff>
    </xdr:from>
    <xdr:ext cx="469744" cy="259045"/>
    <xdr:sp macro="" textlink="">
      <xdr:nvSpPr>
        <xdr:cNvPr id="91" name="テキスト ボックス 90"/>
        <xdr:cNvSpPr txBox="1"/>
      </xdr:nvSpPr>
      <xdr:spPr>
        <a:xfrm>
          <a:off x="89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116122</xdr:rowOff>
    </xdr:from>
    <xdr:to>
      <xdr:col>6</xdr:col>
      <xdr:colOff>511175</xdr:colOff>
      <xdr:row>58</xdr:row>
      <xdr:rowOff>117689</xdr:rowOff>
    </xdr:to>
    <xdr:cxnSp macro="">
      <xdr:nvCxnSpPr>
        <xdr:cNvPr id="123" name="直線コネクタ 122"/>
        <xdr:cNvCxnSpPr/>
      </xdr:nvCxnSpPr>
      <xdr:spPr>
        <a:xfrm>
          <a:off x="3797300" y="9717322"/>
          <a:ext cx="838200" cy="34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58872</xdr:rowOff>
    </xdr:from>
    <xdr:ext cx="534377" cy="259045"/>
    <xdr:sp macro="" textlink="">
      <xdr:nvSpPr>
        <xdr:cNvPr id="124" name="総務費平均値テキスト"/>
        <xdr:cNvSpPr txBox="1"/>
      </xdr:nvSpPr>
      <xdr:spPr>
        <a:xfrm>
          <a:off x="4686300" y="9488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116122</xdr:rowOff>
    </xdr:from>
    <xdr:to>
      <xdr:col>5</xdr:col>
      <xdr:colOff>358775</xdr:colOff>
      <xdr:row>58</xdr:row>
      <xdr:rowOff>170822</xdr:rowOff>
    </xdr:to>
    <xdr:cxnSp macro="">
      <xdr:nvCxnSpPr>
        <xdr:cNvPr id="126" name="直線コネクタ 125"/>
        <xdr:cNvCxnSpPr/>
      </xdr:nvCxnSpPr>
      <xdr:spPr>
        <a:xfrm flipV="1">
          <a:off x="2908300" y="9717322"/>
          <a:ext cx="889000" cy="39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62140</xdr:rowOff>
    </xdr:from>
    <xdr:to>
      <xdr:col>4</xdr:col>
      <xdr:colOff>155575</xdr:colOff>
      <xdr:row>58</xdr:row>
      <xdr:rowOff>170822</xdr:rowOff>
    </xdr:to>
    <xdr:cxnSp macro="">
      <xdr:nvCxnSpPr>
        <xdr:cNvPr id="129" name="直線コネクタ 128"/>
        <xdr:cNvCxnSpPr/>
      </xdr:nvCxnSpPr>
      <xdr:spPr>
        <a:xfrm>
          <a:off x="2019300" y="8634640"/>
          <a:ext cx="889000" cy="148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62140</xdr:rowOff>
    </xdr:from>
    <xdr:to>
      <xdr:col>2</xdr:col>
      <xdr:colOff>638175</xdr:colOff>
      <xdr:row>58</xdr:row>
      <xdr:rowOff>148027</xdr:rowOff>
    </xdr:to>
    <xdr:cxnSp macro="">
      <xdr:nvCxnSpPr>
        <xdr:cNvPr id="132" name="直線コネクタ 131"/>
        <xdr:cNvCxnSpPr/>
      </xdr:nvCxnSpPr>
      <xdr:spPr>
        <a:xfrm flipV="1">
          <a:off x="1130300" y="8634640"/>
          <a:ext cx="889000" cy="145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53056</xdr:rowOff>
    </xdr:from>
    <xdr:ext cx="534377" cy="259045"/>
    <xdr:sp macro="" textlink="">
      <xdr:nvSpPr>
        <xdr:cNvPr id="134" name="テキスト ボックス 133"/>
        <xdr:cNvSpPr txBox="1"/>
      </xdr:nvSpPr>
      <xdr:spPr>
        <a:xfrm>
          <a:off x="1752111" y="96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66889</xdr:rowOff>
    </xdr:from>
    <xdr:to>
      <xdr:col>6</xdr:col>
      <xdr:colOff>561975</xdr:colOff>
      <xdr:row>58</xdr:row>
      <xdr:rowOff>168489</xdr:rowOff>
    </xdr:to>
    <xdr:sp macro="" textlink="">
      <xdr:nvSpPr>
        <xdr:cNvPr id="142" name="円/楕円 141"/>
        <xdr:cNvSpPr/>
      </xdr:nvSpPr>
      <xdr:spPr>
        <a:xfrm>
          <a:off x="4584700" y="100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153266</xdr:rowOff>
    </xdr:from>
    <xdr:ext cx="534377" cy="259045"/>
    <xdr:sp macro="" textlink="">
      <xdr:nvSpPr>
        <xdr:cNvPr id="143" name="総務費該当値テキスト"/>
        <xdr:cNvSpPr txBox="1"/>
      </xdr:nvSpPr>
      <xdr:spPr>
        <a:xfrm>
          <a:off x="4686300" y="992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24,674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65322</xdr:rowOff>
    </xdr:from>
    <xdr:to>
      <xdr:col>5</xdr:col>
      <xdr:colOff>409575</xdr:colOff>
      <xdr:row>56</xdr:row>
      <xdr:rowOff>166922</xdr:rowOff>
    </xdr:to>
    <xdr:sp macro="" textlink="">
      <xdr:nvSpPr>
        <xdr:cNvPr id="144" name="円/楕円 143"/>
        <xdr:cNvSpPr/>
      </xdr:nvSpPr>
      <xdr:spPr>
        <a:xfrm>
          <a:off x="3746500" y="96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158049</xdr:rowOff>
    </xdr:from>
    <xdr:ext cx="534377" cy="259045"/>
    <xdr:sp macro="" textlink="">
      <xdr:nvSpPr>
        <xdr:cNvPr id="145" name="テキスト ボックス 144"/>
        <xdr:cNvSpPr txBox="1"/>
      </xdr:nvSpPr>
      <xdr:spPr>
        <a:xfrm>
          <a:off x="3530111" y="9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120022</xdr:rowOff>
    </xdr:from>
    <xdr:to>
      <xdr:col>4</xdr:col>
      <xdr:colOff>206375</xdr:colOff>
      <xdr:row>59</xdr:row>
      <xdr:rowOff>50172</xdr:rowOff>
    </xdr:to>
    <xdr:sp macro="" textlink="">
      <xdr:nvSpPr>
        <xdr:cNvPr id="146" name="円/楕円 145"/>
        <xdr:cNvSpPr/>
      </xdr:nvSpPr>
      <xdr:spPr>
        <a:xfrm>
          <a:off x="2857500" y="100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41299</xdr:rowOff>
    </xdr:from>
    <xdr:ext cx="534377" cy="259045"/>
    <xdr:sp macro="" textlink="">
      <xdr:nvSpPr>
        <xdr:cNvPr id="147" name="テキスト ボックス 146"/>
        <xdr:cNvSpPr txBox="1"/>
      </xdr:nvSpPr>
      <xdr:spPr>
        <a:xfrm>
          <a:off x="2641111" y="101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23,047</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11340</xdr:rowOff>
    </xdr:from>
    <xdr:to>
      <xdr:col>3</xdr:col>
      <xdr:colOff>3175</xdr:colOff>
      <xdr:row>50</xdr:row>
      <xdr:rowOff>112940</xdr:rowOff>
    </xdr:to>
    <xdr:sp macro="" textlink="">
      <xdr:nvSpPr>
        <xdr:cNvPr id="148" name="円/楕円 147"/>
        <xdr:cNvSpPr/>
      </xdr:nvSpPr>
      <xdr:spPr>
        <a:xfrm>
          <a:off x="1968500" y="85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48</xdr:row>
      <xdr:rowOff>129467</xdr:rowOff>
    </xdr:from>
    <xdr:ext cx="534377" cy="259045"/>
    <xdr:sp macro="" textlink="">
      <xdr:nvSpPr>
        <xdr:cNvPr id="149" name="テキスト ボックス 148"/>
        <xdr:cNvSpPr txBox="1"/>
      </xdr:nvSpPr>
      <xdr:spPr>
        <a:xfrm>
          <a:off x="1752111" y="83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97227</xdr:rowOff>
    </xdr:from>
    <xdr:to>
      <xdr:col>1</xdr:col>
      <xdr:colOff>485775</xdr:colOff>
      <xdr:row>59</xdr:row>
      <xdr:rowOff>27377</xdr:rowOff>
    </xdr:to>
    <xdr:sp macro="" textlink="">
      <xdr:nvSpPr>
        <xdr:cNvPr id="150" name="円/楕円 149"/>
        <xdr:cNvSpPr/>
      </xdr:nvSpPr>
      <xdr:spPr>
        <a:xfrm>
          <a:off x="1079500" y="1004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18504</xdr:rowOff>
    </xdr:from>
    <xdr:ext cx="534377" cy="259045"/>
    <xdr:sp macro="" textlink="">
      <xdr:nvSpPr>
        <xdr:cNvPr id="151" name="テキスト ボックス 150"/>
        <xdr:cNvSpPr txBox="1"/>
      </xdr:nvSpPr>
      <xdr:spPr>
        <a:xfrm>
          <a:off x="863111" y="1013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93732</xdr:rowOff>
    </xdr:from>
    <xdr:to>
      <xdr:col>6</xdr:col>
      <xdr:colOff>510540</xdr:colOff>
      <xdr:row>79</xdr:row>
      <xdr:rowOff>130060</xdr:rowOff>
    </xdr:to>
    <xdr:cxnSp macro="">
      <xdr:nvCxnSpPr>
        <xdr:cNvPr id="176" name="直線コネクタ 175"/>
        <xdr:cNvCxnSpPr/>
      </xdr:nvCxnSpPr>
      <xdr:spPr>
        <a:xfrm flipV="1">
          <a:off x="4633595" y="12266682"/>
          <a:ext cx="1270" cy="140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133887</xdr:rowOff>
    </xdr:from>
    <xdr:ext cx="599010" cy="259045"/>
    <xdr:sp macro="" textlink="">
      <xdr:nvSpPr>
        <xdr:cNvPr id="177" name="民生費最小値テキスト"/>
        <xdr:cNvSpPr txBox="1"/>
      </xdr:nvSpPr>
      <xdr:spPr>
        <a:xfrm>
          <a:off x="4686300" y="1367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79</xdr:row>
      <xdr:rowOff>130060</xdr:rowOff>
    </xdr:from>
    <xdr:to>
      <xdr:col>6</xdr:col>
      <xdr:colOff>600075</xdr:colOff>
      <xdr:row>79</xdr:row>
      <xdr:rowOff>130060</xdr:rowOff>
    </xdr:to>
    <xdr:cxnSp macro="">
      <xdr:nvCxnSpPr>
        <xdr:cNvPr id="178" name="直線コネクタ 177"/>
        <xdr:cNvCxnSpPr/>
      </xdr:nvCxnSpPr>
      <xdr:spPr>
        <a:xfrm>
          <a:off x="4546600" y="1367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40409</xdr:rowOff>
    </xdr:from>
    <xdr:ext cx="599010" cy="259045"/>
    <xdr:sp macro="" textlink="">
      <xdr:nvSpPr>
        <xdr:cNvPr id="179" name="民生費最大値テキスト"/>
        <xdr:cNvSpPr txBox="1"/>
      </xdr:nvSpPr>
      <xdr:spPr>
        <a:xfrm>
          <a:off x="4686300" y="1204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93732</xdr:rowOff>
    </xdr:from>
    <xdr:to>
      <xdr:col>6</xdr:col>
      <xdr:colOff>600075</xdr:colOff>
      <xdr:row>71</xdr:row>
      <xdr:rowOff>93732</xdr:rowOff>
    </xdr:to>
    <xdr:cxnSp macro="">
      <xdr:nvCxnSpPr>
        <xdr:cNvPr id="180" name="直線コネクタ 179"/>
        <xdr:cNvCxnSpPr/>
      </xdr:nvCxnSpPr>
      <xdr:spPr>
        <a:xfrm>
          <a:off x="4546600" y="1226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160331</xdr:rowOff>
    </xdr:from>
    <xdr:to>
      <xdr:col>6</xdr:col>
      <xdr:colOff>511175</xdr:colOff>
      <xdr:row>77</xdr:row>
      <xdr:rowOff>72434</xdr:rowOff>
    </xdr:to>
    <xdr:cxnSp macro="">
      <xdr:nvCxnSpPr>
        <xdr:cNvPr id="181" name="直線コネクタ 180"/>
        <xdr:cNvCxnSpPr/>
      </xdr:nvCxnSpPr>
      <xdr:spPr>
        <a:xfrm flipV="1">
          <a:off x="3797300" y="13190531"/>
          <a:ext cx="8382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89717</xdr:rowOff>
    </xdr:from>
    <xdr:ext cx="599010" cy="259045"/>
    <xdr:sp macro="" textlink="">
      <xdr:nvSpPr>
        <xdr:cNvPr id="182" name="民生費平均値テキスト"/>
        <xdr:cNvSpPr txBox="1"/>
      </xdr:nvSpPr>
      <xdr:spPr>
        <a:xfrm>
          <a:off x="4686300" y="12948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66839</xdr:rowOff>
    </xdr:from>
    <xdr:to>
      <xdr:col>6</xdr:col>
      <xdr:colOff>561975</xdr:colOff>
      <xdr:row>76</xdr:row>
      <xdr:rowOff>168439</xdr:rowOff>
    </xdr:to>
    <xdr:sp macro="" textlink="">
      <xdr:nvSpPr>
        <xdr:cNvPr id="183" name="フローチャート : 判断 182"/>
        <xdr:cNvSpPr/>
      </xdr:nvSpPr>
      <xdr:spPr>
        <a:xfrm>
          <a:off x="45847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72434</xdr:rowOff>
    </xdr:from>
    <xdr:to>
      <xdr:col>5</xdr:col>
      <xdr:colOff>358775</xdr:colOff>
      <xdr:row>78</xdr:row>
      <xdr:rowOff>8541</xdr:rowOff>
    </xdr:to>
    <xdr:cxnSp macro="">
      <xdr:nvCxnSpPr>
        <xdr:cNvPr id="184" name="直線コネクタ 183"/>
        <xdr:cNvCxnSpPr/>
      </xdr:nvCxnSpPr>
      <xdr:spPr>
        <a:xfrm flipV="1">
          <a:off x="2908300" y="13274084"/>
          <a:ext cx="889000" cy="10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138601</xdr:rowOff>
    </xdr:from>
    <xdr:to>
      <xdr:col>5</xdr:col>
      <xdr:colOff>409575</xdr:colOff>
      <xdr:row>77</xdr:row>
      <xdr:rowOff>68751</xdr:rowOff>
    </xdr:to>
    <xdr:sp macro="" textlink="">
      <xdr:nvSpPr>
        <xdr:cNvPr id="185" name="フローチャート : 判断 184"/>
        <xdr:cNvSpPr/>
      </xdr:nvSpPr>
      <xdr:spPr>
        <a:xfrm>
          <a:off x="3746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85279</xdr:rowOff>
    </xdr:from>
    <xdr:ext cx="599010" cy="259045"/>
    <xdr:sp macro="" textlink="">
      <xdr:nvSpPr>
        <xdr:cNvPr id="186" name="テキスト ボックス 185"/>
        <xdr:cNvSpPr txBox="1"/>
      </xdr:nvSpPr>
      <xdr:spPr>
        <a:xfrm>
          <a:off x="3497794"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8541</xdr:rowOff>
    </xdr:from>
    <xdr:to>
      <xdr:col>4</xdr:col>
      <xdr:colOff>155575</xdr:colOff>
      <xdr:row>78</xdr:row>
      <xdr:rowOff>153530</xdr:rowOff>
    </xdr:to>
    <xdr:cxnSp macro="">
      <xdr:nvCxnSpPr>
        <xdr:cNvPr id="187" name="直線コネクタ 186"/>
        <xdr:cNvCxnSpPr/>
      </xdr:nvCxnSpPr>
      <xdr:spPr>
        <a:xfrm flipV="1">
          <a:off x="2019300" y="13381641"/>
          <a:ext cx="889000" cy="1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57925</xdr:rowOff>
    </xdr:from>
    <xdr:to>
      <xdr:col>4</xdr:col>
      <xdr:colOff>206375</xdr:colOff>
      <xdr:row>77</xdr:row>
      <xdr:rowOff>159525</xdr:rowOff>
    </xdr:to>
    <xdr:sp macro="" textlink="">
      <xdr:nvSpPr>
        <xdr:cNvPr id="188" name="フローチャート : 判断 187"/>
        <xdr:cNvSpPr/>
      </xdr:nvSpPr>
      <xdr:spPr>
        <a:xfrm>
          <a:off x="2857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4602</xdr:rowOff>
    </xdr:from>
    <xdr:ext cx="599010" cy="259045"/>
    <xdr:sp macro="" textlink="">
      <xdr:nvSpPr>
        <xdr:cNvPr id="189" name="テキスト ボックス 188"/>
        <xdr:cNvSpPr txBox="1"/>
      </xdr:nvSpPr>
      <xdr:spPr>
        <a:xfrm>
          <a:off x="2608794"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153530</xdr:rowOff>
    </xdr:from>
    <xdr:to>
      <xdr:col>2</xdr:col>
      <xdr:colOff>638175</xdr:colOff>
      <xdr:row>79</xdr:row>
      <xdr:rowOff>108420</xdr:rowOff>
    </xdr:to>
    <xdr:cxnSp macro="">
      <xdr:nvCxnSpPr>
        <xdr:cNvPr id="190" name="直線コネクタ 189"/>
        <xdr:cNvCxnSpPr/>
      </xdr:nvCxnSpPr>
      <xdr:spPr>
        <a:xfrm flipV="1">
          <a:off x="1130300" y="13526630"/>
          <a:ext cx="889000" cy="1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58001</xdr:rowOff>
    </xdr:from>
    <xdr:to>
      <xdr:col>3</xdr:col>
      <xdr:colOff>3175</xdr:colOff>
      <xdr:row>78</xdr:row>
      <xdr:rowOff>159601</xdr:rowOff>
    </xdr:to>
    <xdr:sp macro="" textlink="">
      <xdr:nvSpPr>
        <xdr:cNvPr id="191" name="フローチャート : 判断 190"/>
        <xdr:cNvSpPr/>
      </xdr:nvSpPr>
      <xdr:spPr>
        <a:xfrm>
          <a:off x="1968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4678</xdr:rowOff>
    </xdr:from>
    <xdr:ext cx="599010" cy="259045"/>
    <xdr:sp macro="" textlink="">
      <xdr:nvSpPr>
        <xdr:cNvPr id="192" name="テキスト ボックス 191"/>
        <xdr:cNvSpPr txBox="1"/>
      </xdr:nvSpPr>
      <xdr:spPr>
        <a:xfrm>
          <a:off x="1719794" y="132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116866</xdr:rowOff>
    </xdr:from>
    <xdr:to>
      <xdr:col>1</xdr:col>
      <xdr:colOff>485775</xdr:colOff>
      <xdr:row>79</xdr:row>
      <xdr:rowOff>47016</xdr:rowOff>
    </xdr:to>
    <xdr:sp macro="" textlink="">
      <xdr:nvSpPr>
        <xdr:cNvPr id="193" name="フローチャート : 判断 192"/>
        <xdr:cNvSpPr/>
      </xdr:nvSpPr>
      <xdr:spPr>
        <a:xfrm>
          <a:off x="1079500" y="1348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63543</xdr:rowOff>
    </xdr:from>
    <xdr:ext cx="599010" cy="259045"/>
    <xdr:sp macro="" textlink="">
      <xdr:nvSpPr>
        <xdr:cNvPr id="194" name="テキスト ボックス 193"/>
        <xdr:cNvSpPr txBox="1"/>
      </xdr:nvSpPr>
      <xdr:spPr>
        <a:xfrm>
          <a:off x="830794" y="1326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109531</xdr:rowOff>
    </xdr:from>
    <xdr:to>
      <xdr:col>6</xdr:col>
      <xdr:colOff>561975</xdr:colOff>
      <xdr:row>77</xdr:row>
      <xdr:rowOff>39681</xdr:rowOff>
    </xdr:to>
    <xdr:sp macro="" textlink="">
      <xdr:nvSpPr>
        <xdr:cNvPr id="200" name="円/楕円 199"/>
        <xdr:cNvSpPr/>
      </xdr:nvSpPr>
      <xdr:spPr>
        <a:xfrm>
          <a:off x="4584700" y="1313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87958</xdr:rowOff>
    </xdr:from>
    <xdr:ext cx="599010" cy="259045"/>
    <xdr:sp macro="" textlink="">
      <xdr:nvSpPr>
        <xdr:cNvPr id="201" name="民生費該当値テキスト"/>
        <xdr:cNvSpPr txBox="1"/>
      </xdr:nvSpPr>
      <xdr:spPr>
        <a:xfrm>
          <a:off x="4686300" y="1311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21634</xdr:rowOff>
    </xdr:from>
    <xdr:to>
      <xdr:col>5</xdr:col>
      <xdr:colOff>409575</xdr:colOff>
      <xdr:row>77</xdr:row>
      <xdr:rowOff>123234</xdr:rowOff>
    </xdr:to>
    <xdr:sp macro="" textlink="">
      <xdr:nvSpPr>
        <xdr:cNvPr id="202" name="円/楕円 201"/>
        <xdr:cNvSpPr/>
      </xdr:nvSpPr>
      <xdr:spPr>
        <a:xfrm>
          <a:off x="3746500" y="1322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114361</xdr:rowOff>
    </xdr:from>
    <xdr:ext cx="599010" cy="259045"/>
    <xdr:sp macro="" textlink="">
      <xdr:nvSpPr>
        <xdr:cNvPr id="203" name="テキスト ボックス 202"/>
        <xdr:cNvSpPr txBox="1"/>
      </xdr:nvSpPr>
      <xdr:spPr>
        <a:xfrm>
          <a:off x="3497794" y="1331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129191</xdr:rowOff>
    </xdr:from>
    <xdr:to>
      <xdr:col>4</xdr:col>
      <xdr:colOff>206375</xdr:colOff>
      <xdr:row>78</xdr:row>
      <xdr:rowOff>59341</xdr:rowOff>
    </xdr:to>
    <xdr:sp macro="" textlink="">
      <xdr:nvSpPr>
        <xdr:cNvPr id="204" name="円/楕円 203"/>
        <xdr:cNvSpPr/>
      </xdr:nvSpPr>
      <xdr:spPr>
        <a:xfrm>
          <a:off x="2857500" y="133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50468</xdr:rowOff>
    </xdr:from>
    <xdr:ext cx="599010" cy="259045"/>
    <xdr:sp macro="" textlink="">
      <xdr:nvSpPr>
        <xdr:cNvPr id="205" name="テキスト ボックス 204"/>
        <xdr:cNvSpPr txBox="1"/>
      </xdr:nvSpPr>
      <xdr:spPr>
        <a:xfrm>
          <a:off x="2608794" y="1342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102730</xdr:rowOff>
    </xdr:from>
    <xdr:to>
      <xdr:col>3</xdr:col>
      <xdr:colOff>3175</xdr:colOff>
      <xdr:row>79</xdr:row>
      <xdr:rowOff>32880</xdr:rowOff>
    </xdr:to>
    <xdr:sp macro="" textlink="">
      <xdr:nvSpPr>
        <xdr:cNvPr id="206" name="円/楕円 205"/>
        <xdr:cNvSpPr/>
      </xdr:nvSpPr>
      <xdr:spPr>
        <a:xfrm>
          <a:off x="1968500" y="134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24007</xdr:rowOff>
    </xdr:from>
    <xdr:ext cx="599010" cy="259045"/>
    <xdr:sp macro="" textlink="">
      <xdr:nvSpPr>
        <xdr:cNvPr id="207" name="テキスト ボックス 206"/>
        <xdr:cNvSpPr txBox="1"/>
      </xdr:nvSpPr>
      <xdr:spPr>
        <a:xfrm>
          <a:off x="1719794" y="1356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123,274</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57620</xdr:rowOff>
    </xdr:from>
    <xdr:to>
      <xdr:col>1</xdr:col>
      <xdr:colOff>485775</xdr:colOff>
      <xdr:row>79</xdr:row>
      <xdr:rowOff>159220</xdr:rowOff>
    </xdr:to>
    <xdr:sp macro="" textlink="">
      <xdr:nvSpPr>
        <xdr:cNvPr id="208" name="円/楕円 207"/>
        <xdr:cNvSpPr/>
      </xdr:nvSpPr>
      <xdr:spPr>
        <a:xfrm>
          <a:off x="1079500" y="1360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150347</xdr:rowOff>
    </xdr:from>
    <xdr:ext cx="599010" cy="259045"/>
    <xdr:sp macro="" textlink="">
      <xdr:nvSpPr>
        <xdr:cNvPr id="209" name="テキスト ボックス 208"/>
        <xdr:cNvSpPr txBox="1"/>
      </xdr:nvSpPr>
      <xdr:spPr>
        <a:xfrm>
          <a:off x="830794" y="1369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2" name="直線コネクタ 231"/>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3"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4" name="直線コネクタ 233"/>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5"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6" name="直線コネクタ 235"/>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55049</xdr:rowOff>
    </xdr:from>
    <xdr:to>
      <xdr:col>6</xdr:col>
      <xdr:colOff>511175</xdr:colOff>
      <xdr:row>98</xdr:row>
      <xdr:rowOff>4277</xdr:rowOff>
    </xdr:to>
    <xdr:cxnSp macro="">
      <xdr:nvCxnSpPr>
        <xdr:cNvPr id="237" name="直線コネクタ 236"/>
        <xdr:cNvCxnSpPr/>
      </xdr:nvCxnSpPr>
      <xdr:spPr>
        <a:xfrm flipV="1">
          <a:off x="3797300" y="16685699"/>
          <a:ext cx="838200" cy="12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38"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9" name="フローチャート : 判断 238"/>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164001</xdr:rowOff>
    </xdr:from>
    <xdr:to>
      <xdr:col>5</xdr:col>
      <xdr:colOff>358775</xdr:colOff>
      <xdr:row>98</xdr:row>
      <xdr:rowOff>4277</xdr:rowOff>
    </xdr:to>
    <xdr:cxnSp macro="">
      <xdr:nvCxnSpPr>
        <xdr:cNvPr id="240" name="直線コネクタ 239"/>
        <xdr:cNvCxnSpPr/>
      </xdr:nvCxnSpPr>
      <xdr:spPr>
        <a:xfrm>
          <a:off x="2908300" y="16794651"/>
          <a:ext cx="889000" cy="1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130309</xdr:rowOff>
    </xdr:from>
    <xdr:ext cx="534377" cy="259045"/>
    <xdr:sp macro="" textlink="">
      <xdr:nvSpPr>
        <xdr:cNvPr id="242" name="テキスト ボックス 241"/>
        <xdr:cNvSpPr txBox="1"/>
      </xdr:nvSpPr>
      <xdr:spPr>
        <a:xfrm>
          <a:off x="3530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164001</xdr:rowOff>
    </xdr:from>
    <xdr:to>
      <xdr:col>4</xdr:col>
      <xdr:colOff>155575</xdr:colOff>
      <xdr:row>98</xdr:row>
      <xdr:rowOff>52924</xdr:rowOff>
    </xdr:to>
    <xdr:cxnSp macro="">
      <xdr:nvCxnSpPr>
        <xdr:cNvPr id="243" name="直線コネクタ 242"/>
        <xdr:cNvCxnSpPr/>
      </xdr:nvCxnSpPr>
      <xdr:spPr>
        <a:xfrm flipV="1">
          <a:off x="2019300" y="16794651"/>
          <a:ext cx="889000" cy="6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5" name="テキスト ボックス 244"/>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72171</xdr:rowOff>
    </xdr:from>
    <xdr:to>
      <xdr:col>2</xdr:col>
      <xdr:colOff>638175</xdr:colOff>
      <xdr:row>98</xdr:row>
      <xdr:rowOff>52924</xdr:rowOff>
    </xdr:to>
    <xdr:cxnSp macro="">
      <xdr:nvCxnSpPr>
        <xdr:cNvPr id="246" name="直線コネクタ 245"/>
        <xdr:cNvCxnSpPr/>
      </xdr:nvCxnSpPr>
      <xdr:spPr>
        <a:xfrm>
          <a:off x="1130300" y="16702821"/>
          <a:ext cx="889000" cy="15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48" name="テキスト ボックス 247"/>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0" name="テキスト ボックス 249"/>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4249</xdr:rowOff>
    </xdr:from>
    <xdr:to>
      <xdr:col>6</xdr:col>
      <xdr:colOff>561975</xdr:colOff>
      <xdr:row>97</xdr:row>
      <xdr:rowOff>105849</xdr:rowOff>
    </xdr:to>
    <xdr:sp macro="" textlink="">
      <xdr:nvSpPr>
        <xdr:cNvPr id="256" name="円/楕円 255"/>
        <xdr:cNvSpPr/>
      </xdr:nvSpPr>
      <xdr:spPr>
        <a:xfrm>
          <a:off x="4584700" y="166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154126</xdr:rowOff>
    </xdr:from>
    <xdr:ext cx="534377" cy="259045"/>
    <xdr:sp macro="" textlink="">
      <xdr:nvSpPr>
        <xdr:cNvPr id="257" name="衛生費該当値テキスト"/>
        <xdr:cNvSpPr txBox="1"/>
      </xdr:nvSpPr>
      <xdr:spPr>
        <a:xfrm>
          <a:off x="4686300" y="1661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31,203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124927</xdr:rowOff>
    </xdr:from>
    <xdr:to>
      <xdr:col>5</xdr:col>
      <xdr:colOff>409575</xdr:colOff>
      <xdr:row>98</xdr:row>
      <xdr:rowOff>55077</xdr:rowOff>
    </xdr:to>
    <xdr:sp macro="" textlink="">
      <xdr:nvSpPr>
        <xdr:cNvPr id="258" name="円/楕円 257"/>
        <xdr:cNvSpPr/>
      </xdr:nvSpPr>
      <xdr:spPr>
        <a:xfrm>
          <a:off x="3746500" y="167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46204</xdr:rowOff>
    </xdr:from>
    <xdr:ext cx="534377" cy="259045"/>
    <xdr:sp macro="" textlink="">
      <xdr:nvSpPr>
        <xdr:cNvPr id="259" name="テキスト ボックス 258"/>
        <xdr:cNvSpPr txBox="1"/>
      </xdr:nvSpPr>
      <xdr:spPr>
        <a:xfrm>
          <a:off x="3530111" y="168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113201</xdr:rowOff>
    </xdr:from>
    <xdr:to>
      <xdr:col>4</xdr:col>
      <xdr:colOff>206375</xdr:colOff>
      <xdr:row>98</xdr:row>
      <xdr:rowOff>43351</xdr:rowOff>
    </xdr:to>
    <xdr:sp macro="" textlink="">
      <xdr:nvSpPr>
        <xdr:cNvPr id="260" name="円/楕円 259"/>
        <xdr:cNvSpPr/>
      </xdr:nvSpPr>
      <xdr:spPr>
        <a:xfrm>
          <a:off x="2857500" y="167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34478</xdr:rowOff>
    </xdr:from>
    <xdr:ext cx="534377" cy="259045"/>
    <xdr:sp macro="" textlink="">
      <xdr:nvSpPr>
        <xdr:cNvPr id="261" name="テキスト ボックス 260"/>
        <xdr:cNvSpPr txBox="1"/>
      </xdr:nvSpPr>
      <xdr:spPr>
        <a:xfrm>
          <a:off x="2641111" y="168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2124</xdr:rowOff>
    </xdr:from>
    <xdr:to>
      <xdr:col>3</xdr:col>
      <xdr:colOff>3175</xdr:colOff>
      <xdr:row>98</xdr:row>
      <xdr:rowOff>103724</xdr:rowOff>
    </xdr:to>
    <xdr:sp macro="" textlink="">
      <xdr:nvSpPr>
        <xdr:cNvPr id="262" name="円/楕円 261"/>
        <xdr:cNvSpPr/>
      </xdr:nvSpPr>
      <xdr:spPr>
        <a:xfrm>
          <a:off x="1968500" y="168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94851</xdr:rowOff>
    </xdr:from>
    <xdr:ext cx="534377" cy="259045"/>
    <xdr:sp macro="" textlink="">
      <xdr:nvSpPr>
        <xdr:cNvPr id="263" name="テキスト ボックス 262"/>
        <xdr:cNvSpPr txBox="1"/>
      </xdr:nvSpPr>
      <xdr:spPr>
        <a:xfrm>
          <a:off x="1752111" y="168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21371</xdr:rowOff>
    </xdr:from>
    <xdr:to>
      <xdr:col>1</xdr:col>
      <xdr:colOff>485775</xdr:colOff>
      <xdr:row>97</xdr:row>
      <xdr:rowOff>122971</xdr:rowOff>
    </xdr:to>
    <xdr:sp macro="" textlink="">
      <xdr:nvSpPr>
        <xdr:cNvPr id="264" name="円/楕円 263"/>
        <xdr:cNvSpPr/>
      </xdr:nvSpPr>
      <xdr:spPr>
        <a:xfrm>
          <a:off x="1079500" y="1665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139498</xdr:rowOff>
    </xdr:from>
    <xdr:ext cx="534377" cy="259045"/>
    <xdr:sp macro="" textlink="">
      <xdr:nvSpPr>
        <xdr:cNvPr id="265" name="テキスト ボックス 264"/>
        <xdr:cNvSpPr txBox="1"/>
      </xdr:nvSpPr>
      <xdr:spPr>
        <a:xfrm>
          <a:off x="863111" y="1642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9" name="直線コネクタ 288"/>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0"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1" name="直線コネクタ 290"/>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2"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3" name="直線コネクタ 292"/>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56642</xdr:rowOff>
    </xdr:from>
    <xdr:to>
      <xdr:col>15</xdr:col>
      <xdr:colOff>180975</xdr:colOff>
      <xdr:row>38</xdr:row>
      <xdr:rowOff>79883</xdr:rowOff>
    </xdr:to>
    <xdr:cxnSp macro="">
      <xdr:nvCxnSpPr>
        <xdr:cNvPr id="294" name="直線コネクタ 293"/>
        <xdr:cNvCxnSpPr/>
      </xdr:nvCxnSpPr>
      <xdr:spPr>
        <a:xfrm flipV="1">
          <a:off x="9639300" y="6571742"/>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5"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6" name="フローチャート : 判断 295"/>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42545</xdr:rowOff>
    </xdr:from>
    <xdr:to>
      <xdr:col>14</xdr:col>
      <xdr:colOff>28575</xdr:colOff>
      <xdr:row>38</xdr:row>
      <xdr:rowOff>79883</xdr:rowOff>
    </xdr:to>
    <xdr:cxnSp macro="">
      <xdr:nvCxnSpPr>
        <xdr:cNvPr id="297" name="直線コネクタ 296"/>
        <xdr:cNvCxnSpPr/>
      </xdr:nvCxnSpPr>
      <xdr:spPr>
        <a:xfrm>
          <a:off x="8750300" y="6557645"/>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8" name="フローチャート : 判断 297"/>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299" name="テキスト ボックス 298"/>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42545</xdr:rowOff>
    </xdr:from>
    <xdr:to>
      <xdr:col>12</xdr:col>
      <xdr:colOff>511175</xdr:colOff>
      <xdr:row>38</xdr:row>
      <xdr:rowOff>68263</xdr:rowOff>
    </xdr:to>
    <xdr:cxnSp macro="">
      <xdr:nvCxnSpPr>
        <xdr:cNvPr id="300" name="直線コネクタ 299"/>
        <xdr:cNvCxnSpPr/>
      </xdr:nvCxnSpPr>
      <xdr:spPr>
        <a:xfrm flipV="1">
          <a:off x="7861300" y="6557645"/>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1" name="フローチャート : 判断 300"/>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2" name="テキスト ボックス 301"/>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58928</xdr:rowOff>
    </xdr:from>
    <xdr:to>
      <xdr:col>11</xdr:col>
      <xdr:colOff>307975</xdr:colOff>
      <xdr:row>38</xdr:row>
      <xdr:rowOff>68263</xdr:rowOff>
    </xdr:to>
    <xdr:cxnSp macro="">
      <xdr:nvCxnSpPr>
        <xdr:cNvPr id="303" name="直線コネクタ 302"/>
        <xdr:cNvCxnSpPr/>
      </xdr:nvCxnSpPr>
      <xdr:spPr>
        <a:xfrm>
          <a:off x="6972300" y="6574028"/>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4" name="フローチャート : 判断 303"/>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5" name="テキスト ボックス 304"/>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6" name="フローチャート : 判断 305"/>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7" name="テキスト ボックス 306"/>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5842</xdr:rowOff>
    </xdr:from>
    <xdr:to>
      <xdr:col>15</xdr:col>
      <xdr:colOff>231775</xdr:colOff>
      <xdr:row>38</xdr:row>
      <xdr:rowOff>107442</xdr:rowOff>
    </xdr:to>
    <xdr:sp macro="" textlink="">
      <xdr:nvSpPr>
        <xdr:cNvPr id="313" name="円/楕円 312"/>
        <xdr:cNvSpPr/>
      </xdr:nvSpPr>
      <xdr:spPr>
        <a:xfrm>
          <a:off x="10426700" y="65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155719</xdr:rowOff>
    </xdr:from>
    <xdr:ext cx="378565" cy="259045"/>
    <xdr:sp macro="" textlink="">
      <xdr:nvSpPr>
        <xdr:cNvPr id="314" name="労働費該当値テキスト"/>
        <xdr:cNvSpPr txBox="1"/>
      </xdr:nvSpPr>
      <xdr:spPr>
        <a:xfrm>
          <a:off x="10528300"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29083</xdr:rowOff>
    </xdr:from>
    <xdr:to>
      <xdr:col>14</xdr:col>
      <xdr:colOff>79375</xdr:colOff>
      <xdr:row>38</xdr:row>
      <xdr:rowOff>130683</xdr:rowOff>
    </xdr:to>
    <xdr:sp macro="" textlink="">
      <xdr:nvSpPr>
        <xdr:cNvPr id="315" name="円/楕円 314"/>
        <xdr:cNvSpPr/>
      </xdr:nvSpPr>
      <xdr:spPr>
        <a:xfrm>
          <a:off x="9588500" y="65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121810</xdr:rowOff>
    </xdr:from>
    <xdr:ext cx="378565" cy="259045"/>
    <xdr:sp macro="" textlink="">
      <xdr:nvSpPr>
        <xdr:cNvPr id="316" name="テキスト ボックス 315"/>
        <xdr:cNvSpPr txBox="1"/>
      </xdr:nvSpPr>
      <xdr:spPr>
        <a:xfrm>
          <a:off x="9450017" y="6636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163195</xdr:rowOff>
    </xdr:from>
    <xdr:to>
      <xdr:col>12</xdr:col>
      <xdr:colOff>561975</xdr:colOff>
      <xdr:row>38</xdr:row>
      <xdr:rowOff>93345</xdr:rowOff>
    </xdr:to>
    <xdr:sp macro="" textlink="">
      <xdr:nvSpPr>
        <xdr:cNvPr id="317" name="円/楕円 316"/>
        <xdr:cNvSpPr/>
      </xdr:nvSpPr>
      <xdr:spPr>
        <a:xfrm>
          <a:off x="86995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84472</xdr:rowOff>
    </xdr:from>
    <xdr:ext cx="378565" cy="259045"/>
    <xdr:sp macro="" textlink="">
      <xdr:nvSpPr>
        <xdr:cNvPr id="318" name="テキスト ボックス 317"/>
        <xdr:cNvSpPr txBox="1"/>
      </xdr:nvSpPr>
      <xdr:spPr>
        <a:xfrm>
          <a:off x="8561017" y="659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17463</xdr:rowOff>
    </xdr:from>
    <xdr:to>
      <xdr:col>11</xdr:col>
      <xdr:colOff>358775</xdr:colOff>
      <xdr:row>38</xdr:row>
      <xdr:rowOff>119063</xdr:rowOff>
    </xdr:to>
    <xdr:sp macro="" textlink="">
      <xdr:nvSpPr>
        <xdr:cNvPr id="319" name="円/楕円 318"/>
        <xdr:cNvSpPr/>
      </xdr:nvSpPr>
      <xdr:spPr>
        <a:xfrm>
          <a:off x="7810500" y="65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110190</xdr:rowOff>
    </xdr:from>
    <xdr:ext cx="378565" cy="259045"/>
    <xdr:sp macro="" textlink="">
      <xdr:nvSpPr>
        <xdr:cNvPr id="320" name="テキスト ボックス 319"/>
        <xdr:cNvSpPr txBox="1"/>
      </xdr:nvSpPr>
      <xdr:spPr>
        <a:xfrm>
          <a:off x="7672017" y="6625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8128</xdr:rowOff>
    </xdr:from>
    <xdr:to>
      <xdr:col>10</xdr:col>
      <xdr:colOff>155575</xdr:colOff>
      <xdr:row>38</xdr:row>
      <xdr:rowOff>109728</xdr:rowOff>
    </xdr:to>
    <xdr:sp macro="" textlink="">
      <xdr:nvSpPr>
        <xdr:cNvPr id="321" name="円/楕円 320"/>
        <xdr:cNvSpPr/>
      </xdr:nvSpPr>
      <xdr:spPr>
        <a:xfrm>
          <a:off x="6921500" y="65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100855</xdr:rowOff>
    </xdr:from>
    <xdr:ext cx="378565" cy="259045"/>
    <xdr:sp macro="" textlink="">
      <xdr:nvSpPr>
        <xdr:cNvPr id="322" name="テキスト ボックス 321"/>
        <xdr:cNvSpPr txBox="1"/>
      </xdr:nvSpPr>
      <xdr:spPr>
        <a:xfrm>
          <a:off x="6783017" y="661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4" name="直線コネクタ 343"/>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6" name="直線コネクタ 34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7"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8" name="直線コネクタ 347"/>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83556</xdr:rowOff>
    </xdr:from>
    <xdr:to>
      <xdr:col>15</xdr:col>
      <xdr:colOff>180975</xdr:colOff>
      <xdr:row>58</xdr:row>
      <xdr:rowOff>84287</xdr:rowOff>
    </xdr:to>
    <xdr:cxnSp macro="">
      <xdr:nvCxnSpPr>
        <xdr:cNvPr id="349" name="直線コネクタ 348"/>
        <xdr:cNvCxnSpPr/>
      </xdr:nvCxnSpPr>
      <xdr:spPr>
        <a:xfrm flipV="1">
          <a:off x="9639300" y="10027656"/>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0"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1" name="フローチャート : 判断 350"/>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81087</xdr:rowOff>
    </xdr:from>
    <xdr:to>
      <xdr:col>14</xdr:col>
      <xdr:colOff>28575</xdr:colOff>
      <xdr:row>58</xdr:row>
      <xdr:rowOff>84287</xdr:rowOff>
    </xdr:to>
    <xdr:cxnSp macro="">
      <xdr:nvCxnSpPr>
        <xdr:cNvPr id="352" name="直線コネクタ 351"/>
        <xdr:cNvCxnSpPr/>
      </xdr:nvCxnSpPr>
      <xdr:spPr>
        <a:xfrm>
          <a:off x="8750300" y="1002518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3" name="フローチャート : 判断 352"/>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4" name="テキスト ボックス 353"/>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79578</xdr:rowOff>
    </xdr:from>
    <xdr:to>
      <xdr:col>12</xdr:col>
      <xdr:colOff>511175</xdr:colOff>
      <xdr:row>58</xdr:row>
      <xdr:rowOff>81087</xdr:rowOff>
    </xdr:to>
    <xdr:cxnSp macro="">
      <xdr:nvCxnSpPr>
        <xdr:cNvPr id="355" name="直線コネクタ 354"/>
        <xdr:cNvCxnSpPr/>
      </xdr:nvCxnSpPr>
      <xdr:spPr>
        <a:xfrm>
          <a:off x="7861300" y="1002367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6" name="フローチャート : 判断 355"/>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7" name="テキスト ボックス 356"/>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79578</xdr:rowOff>
    </xdr:from>
    <xdr:to>
      <xdr:col>11</xdr:col>
      <xdr:colOff>307975</xdr:colOff>
      <xdr:row>58</xdr:row>
      <xdr:rowOff>82276</xdr:rowOff>
    </xdr:to>
    <xdr:cxnSp macro="">
      <xdr:nvCxnSpPr>
        <xdr:cNvPr id="358" name="直線コネクタ 357"/>
        <xdr:cNvCxnSpPr/>
      </xdr:nvCxnSpPr>
      <xdr:spPr>
        <a:xfrm flipV="1">
          <a:off x="6972300" y="10023678"/>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9" name="フローチャート : 判断 358"/>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0" name="テキスト ボックス 359"/>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1" name="フローチャート : 判断 360"/>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2" name="テキスト ボックス 361"/>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32756</xdr:rowOff>
    </xdr:from>
    <xdr:to>
      <xdr:col>15</xdr:col>
      <xdr:colOff>231775</xdr:colOff>
      <xdr:row>58</xdr:row>
      <xdr:rowOff>134356</xdr:rowOff>
    </xdr:to>
    <xdr:sp macro="" textlink="">
      <xdr:nvSpPr>
        <xdr:cNvPr id="368" name="円/楕円 367"/>
        <xdr:cNvSpPr/>
      </xdr:nvSpPr>
      <xdr:spPr>
        <a:xfrm>
          <a:off x="10426700" y="997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119133</xdr:rowOff>
    </xdr:from>
    <xdr:ext cx="469744" cy="259045"/>
    <xdr:sp macro="" textlink="">
      <xdr:nvSpPr>
        <xdr:cNvPr id="369" name="農林水産業費該当値テキスト"/>
        <xdr:cNvSpPr txBox="1"/>
      </xdr:nvSpPr>
      <xdr:spPr>
        <a:xfrm>
          <a:off x="10528300" y="989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33487</xdr:rowOff>
    </xdr:from>
    <xdr:to>
      <xdr:col>14</xdr:col>
      <xdr:colOff>79375</xdr:colOff>
      <xdr:row>58</xdr:row>
      <xdr:rowOff>135087</xdr:rowOff>
    </xdr:to>
    <xdr:sp macro="" textlink="">
      <xdr:nvSpPr>
        <xdr:cNvPr id="370" name="円/楕円 369"/>
        <xdr:cNvSpPr/>
      </xdr:nvSpPr>
      <xdr:spPr>
        <a:xfrm>
          <a:off x="9588500" y="99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126214</xdr:rowOff>
    </xdr:from>
    <xdr:ext cx="469744" cy="259045"/>
    <xdr:sp macro="" textlink="">
      <xdr:nvSpPr>
        <xdr:cNvPr id="371" name="テキスト ボックス 370"/>
        <xdr:cNvSpPr txBox="1"/>
      </xdr:nvSpPr>
      <xdr:spPr>
        <a:xfrm>
          <a:off x="9404427" y="10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30287</xdr:rowOff>
    </xdr:from>
    <xdr:to>
      <xdr:col>12</xdr:col>
      <xdr:colOff>561975</xdr:colOff>
      <xdr:row>58</xdr:row>
      <xdr:rowOff>131887</xdr:rowOff>
    </xdr:to>
    <xdr:sp macro="" textlink="">
      <xdr:nvSpPr>
        <xdr:cNvPr id="372" name="円/楕円 371"/>
        <xdr:cNvSpPr/>
      </xdr:nvSpPr>
      <xdr:spPr>
        <a:xfrm>
          <a:off x="8699500" y="99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123014</xdr:rowOff>
    </xdr:from>
    <xdr:ext cx="469744" cy="259045"/>
    <xdr:sp macro="" textlink="">
      <xdr:nvSpPr>
        <xdr:cNvPr id="373" name="テキスト ボックス 372"/>
        <xdr:cNvSpPr txBox="1"/>
      </xdr:nvSpPr>
      <xdr:spPr>
        <a:xfrm>
          <a:off x="8515427" y="1006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28778</xdr:rowOff>
    </xdr:from>
    <xdr:to>
      <xdr:col>11</xdr:col>
      <xdr:colOff>358775</xdr:colOff>
      <xdr:row>58</xdr:row>
      <xdr:rowOff>130378</xdr:rowOff>
    </xdr:to>
    <xdr:sp macro="" textlink="">
      <xdr:nvSpPr>
        <xdr:cNvPr id="374" name="円/楕円 373"/>
        <xdr:cNvSpPr/>
      </xdr:nvSpPr>
      <xdr:spPr>
        <a:xfrm>
          <a:off x="7810500" y="99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121505</xdr:rowOff>
    </xdr:from>
    <xdr:ext cx="469744" cy="259045"/>
    <xdr:sp macro="" textlink="">
      <xdr:nvSpPr>
        <xdr:cNvPr id="375" name="テキスト ボックス 374"/>
        <xdr:cNvSpPr txBox="1"/>
      </xdr:nvSpPr>
      <xdr:spPr>
        <a:xfrm>
          <a:off x="7626427" y="1006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31476</xdr:rowOff>
    </xdr:from>
    <xdr:to>
      <xdr:col>10</xdr:col>
      <xdr:colOff>155575</xdr:colOff>
      <xdr:row>58</xdr:row>
      <xdr:rowOff>133076</xdr:rowOff>
    </xdr:to>
    <xdr:sp macro="" textlink="">
      <xdr:nvSpPr>
        <xdr:cNvPr id="376" name="円/楕円 375"/>
        <xdr:cNvSpPr/>
      </xdr:nvSpPr>
      <xdr:spPr>
        <a:xfrm>
          <a:off x="6921500" y="99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124203</xdr:rowOff>
    </xdr:from>
    <xdr:ext cx="469744" cy="259045"/>
    <xdr:sp macro="" textlink="">
      <xdr:nvSpPr>
        <xdr:cNvPr id="377" name="テキスト ボックス 376"/>
        <xdr:cNvSpPr txBox="1"/>
      </xdr:nvSpPr>
      <xdr:spPr>
        <a:xfrm>
          <a:off x="6737427" y="1006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1" name="直線コネクタ 400"/>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2"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3" name="直線コネクタ 402"/>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4"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5" name="直線コネクタ 404"/>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2406</xdr:rowOff>
    </xdr:from>
    <xdr:to>
      <xdr:col>15</xdr:col>
      <xdr:colOff>180975</xdr:colOff>
      <xdr:row>79</xdr:row>
      <xdr:rowOff>24409</xdr:rowOff>
    </xdr:to>
    <xdr:cxnSp macro="">
      <xdr:nvCxnSpPr>
        <xdr:cNvPr id="406" name="直線コネクタ 405"/>
        <xdr:cNvCxnSpPr/>
      </xdr:nvCxnSpPr>
      <xdr:spPr>
        <a:xfrm>
          <a:off x="9639300" y="13546956"/>
          <a:ext cx="8382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7"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8" name="フローチャート : 判断 407"/>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2406</xdr:rowOff>
    </xdr:from>
    <xdr:to>
      <xdr:col>14</xdr:col>
      <xdr:colOff>28575</xdr:colOff>
      <xdr:row>79</xdr:row>
      <xdr:rowOff>19152</xdr:rowOff>
    </xdr:to>
    <xdr:cxnSp macro="">
      <xdr:nvCxnSpPr>
        <xdr:cNvPr id="409" name="直線コネクタ 408"/>
        <xdr:cNvCxnSpPr/>
      </xdr:nvCxnSpPr>
      <xdr:spPr>
        <a:xfrm flipV="1">
          <a:off x="8750300" y="13546956"/>
          <a:ext cx="889000" cy="1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0" name="フローチャート : 判断 409"/>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1" name="テキスト ボックス 410"/>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19152</xdr:rowOff>
    </xdr:from>
    <xdr:to>
      <xdr:col>12</xdr:col>
      <xdr:colOff>511175</xdr:colOff>
      <xdr:row>79</xdr:row>
      <xdr:rowOff>21628</xdr:rowOff>
    </xdr:to>
    <xdr:cxnSp macro="">
      <xdr:nvCxnSpPr>
        <xdr:cNvPr id="412" name="直線コネクタ 411"/>
        <xdr:cNvCxnSpPr/>
      </xdr:nvCxnSpPr>
      <xdr:spPr>
        <a:xfrm flipV="1">
          <a:off x="7861300" y="13563702"/>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3" name="フローチャート : 判断 412"/>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4" name="テキスト ボックス 413"/>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19304</xdr:rowOff>
    </xdr:from>
    <xdr:to>
      <xdr:col>11</xdr:col>
      <xdr:colOff>307975</xdr:colOff>
      <xdr:row>79</xdr:row>
      <xdr:rowOff>21628</xdr:rowOff>
    </xdr:to>
    <xdr:cxnSp macro="">
      <xdr:nvCxnSpPr>
        <xdr:cNvPr id="415" name="直線コネクタ 414"/>
        <xdr:cNvCxnSpPr/>
      </xdr:nvCxnSpPr>
      <xdr:spPr>
        <a:xfrm>
          <a:off x="6972300" y="13563854"/>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6" name="フローチャート : 判断 415"/>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7" name="テキスト ボックス 416"/>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8" name="フローチャート : 判断 417"/>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19" name="テキスト ボックス 418"/>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145059</xdr:rowOff>
    </xdr:from>
    <xdr:to>
      <xdr:col>15</xdr:col>
      <xdr:colOff>231775</xdr:colOff>
      <xdr:row>79</xdr:row>
      <xdr:rowOff>75209</xdr:rowOff>
    </xdr:to>
    <xdr:sp macro="" textlink="">
      <xdr:nvSpPr>
        <xdr:cNvPr id="425" name="円/楕円 424"/>
        <xdr:cNvSpPr/>
      </xdr:nvSpPr>
      <xdr:spPr>
        <a:xfrm>
          <a:off x="10426700" y="135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59986</xdr:rowOff>
    </xdr:from>
    <xdr:ext cx="469744" cy="259045"/>
    <xdr:sp macro="" textlink="">
      <xdr:nvSpPr>
        <xdr:cNvPr id="426" name="商工費該当値テキスト"/>
        <xdr:cNvSpPr txBox="1"/>
      </xdr:nvSpPr>
      <xdr:spPr>
        <a:xfrm>
          <a:off x="10528300" y="1343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123056</xdr:rowOff>
    </xdr:from>
    <xdr:to>
      <xdr:col>14</xdr:col>
      <xdr:colOff>79375</xdr:colOff>
      <xdr:row>79</xdr:row>
      <xdr:rowOff>53206</xdr:rowOff>
    </xdr:to>
    <xdr:sp macro="" textlink="">
      <xdr:nvSpPr>
        <xdr:cNvPr id="427" name="円/楕円 426"/>
        <xdr:cNvSpPr/>
      </xdr:nvSpPr>
      <xdr:spPr>
        <a:xfrm>
          <a:off x="9588500" y="134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44333</xdr:rowOff>
    </xdr:from>
    <xdr:ext cx="469744" cy="259045"/>
    <xdr:sp macro="" textlink="">
      <xdr:nvSpPr>
        <xdr:cNvPr id="428" name="テキスト ボックス 427"/>
        <xdr:cNvSpPr txBox="1"/>
      </xdr:nvSpPr>
      <xdr:spPr>
        <a:xfrm>
          <a:off x="9404427" y="1358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139802</xdr:rowOff>
    </xdr:from>
    <xdr:to>
      <xdr:col>12</xdr:col>
      <xdr:colOff>561975</xdr:colOff>
      <xdr:row>79</xdr:row>
      <xdr:rowOff>69952</xdr:rowOff>
    </xdr:to>
    <xdr:sp macro="" textlink="">
      <xdr:nvSpPr>
        <xdr:cNvPr id="429" name="円/楕円 428"/>
        <xdr:cNvSpPr/>
      </xdr:nvSpPr>
      <xdr:spPr>
        <a:xfrm>
          <a:off x="8699500" y="135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61079</xdr:rowOff>
    </xdr:from>
    <xdr:ext cx="469744" cy="259045"/>
    <xdr:sp macro="" textlink="">
      <xdr:nvSpPr>
        <xdr:cNvPr id="430" name="テキスト ボックス 429"/>
        <xdr:cNvSpPr txBox="1"/>
      </xdr:nvSpPr>
      <xdr:spPr>
        <a:xfrm>
          <a:off x="8515427" y="136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142278</xdr:rowOff>
    </xdr:from>
    <xdr:to>
      <xdr:col>11</xdr:col>
      <xdr:colOff>358775</xdr:colOff>
      <xdr:row>79</xdr:row>
      <xdr:rowOff>72428</xdr:rowOff>
    </xdr:to>
    <xdr:sp macro="" textlink="">
      <xdr:nvSpPr>
        <xdr:cNvPr id="431" name="円/楕円 430"/>
        <xdr:cNvSpPr/>
      </xdr:nvSpPr>
      <xdr:spPr>
        <a:xfrm>
          <a:off x="7810500" y="1351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63555</xdr:rowOff>
    </xdr:from>
    <xdr:ext cx="469744" cy="259045"/>
    <xdr:sp macro="" textlink="">
      <xdr:nvSpPr>
        <xdr:cNvPr id="432" name="テキスト ボックス 431"/>
        <xdr:cNvSpPr txBox="1"/>
      </xdr:nvSpPr>
      <xdr:spPr>
        <a:xfrm>
          <a:off x="7626427" y="1360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139954</xdr:rowOff>
    </xdr:from>
    <xdr:to>
      <xdr:col>10</xdr:col>
      <xdr:colOff>155575</xdr:colOff>
      <xdr:row>79</xdr:row>
      <xdr:rowOff>70104</xdr:rowOff>
    </xdr:to>
    <xdr:sp macro="" textlink="">
      <xdr:nvSpPr>
        <xdr:cNvPr id="433" name="円/楕円 432"/>
        <xdr:cNvSpPr/>
      </xdr:nvSpPr>
      <xdr:spPr>
        <a:xfrm>
          <a:off x="6921500" y="135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61231</xdr:rowOff>
    </xdr:from>
    <xdr:ext cx="469744" cy="259045"/>
    <xdr:sp macro="" textlink="">
      <xdr:nvSpPr>
        <xdr:cNvPr id="434" name="テキスト ボックス 433"/>
        <xdr:cNvSpPr txBox="1"/>
      </xdr:nvSpPr>
      <xdr:spPr>
        <a:xfrm>
          <a:off x="6737427" y="136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9" name="直線コネクタ 458"/>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0"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1" name="直線コネクタ 460"/>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2"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3" name="直線コネクタ 462"/>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133795</xdr:rowOff>
    </xdr:from>
    <xdr:to>
      <xdr:col>15</xdr:col>
      <xdr:colOff>180975</xdr:colOff>
      <xdr:row>97</xdr:row>
      <xdr:rowOff>141148</xdr:rowOff>
    </xdr:to>
    <xdr:cxnSp macro="">
      <xdr:nvCxnSpPr>
        <xdr:cNvPr id="464" name="直線コネクタ 463"/>
        <xdr:cNvCxnSpPr/>
      </xdr:nvCxnSpPr>
      <xdr:spPr>
        <a:xfrm flipV="1">
          <a:off x="9639300" y="16764445"/>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5"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6" name="フローチャート : 判断 465"/>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107677</xdr:rowOff>
    </xdr:from>
    <xdr:to>
      <xdr:col>14</xdr:col>
      <xdr:colOff>28575</xdr:colOff>
      <xdr:row>97</xdr:row>
      <xdr:rowOff>141148</xdr:rowOff>
    </xdr:to>
    <xdr:cxnSp macro="">
      <xdr:nvCxnSpPr>
        <xdr:cNvPr id="467" name="直線コネクタ 466"/>
        <xdr:cNvCxnSpPr/>
      </xdr:nvCxnSpPr>
      <xdr:spPr>
        <a:xfrm>
          <a:off x="8750300" y="16566877"/>
          <a:ext cx="889000" cy="20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69" name="テキスト ボックス 468"/>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163951</xdr:rowOff>
    </xdr:from>
    <xdr:to>
      <xdr:col>12</xdr:col>
      <xdr:colOff>511175</xdr:colOff>
      <xdr:row>96</xdr:row>
      <xdr:rowOff>107677</xdr:rowOff>
    </xdr:to>
    <xdr:cxnSp macro="">
      <xdr:nvCxnSpPr>
        <xdr:cNvPr id="470" name="直線コネクタ 469"/>
        <xdr:cNvCxnSpPr/>
      </xdr:nvCxnSpPr>
      <xdr:spPr>
        <a:xfrm>
          <a:off x="7861300" y="16451701"/>
          <a:ext cx="8890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19359</xdr:rowOff>
    </xdr:from>
    <xdr:ext cx="534377" cy="259045"/>
    <xdr:sp macro="" textlink="">
      <xdr:nvSpPr>
        <xdr:cNvPr id="472" name="テキスト ボックス 471"/>
        <xdr:cNvSpPr txBox="1"/>
      </xdr:nvSpPr>
      <xdr:spPr>
        <a:xfrm>
          <a:off x="8483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163951</xdr:rowOff>
    </xdr:from>
    <xdr:to>
      <xdr:col>11</xdr:col>
      <xdr:colOff>307975</xdr:colOff>
      <xdr:row>96</xdr:row>
      <xdr:rowOff>153282</xdr:rowOff>
    </xdr:to>
    <xdr:cxnSp macro="">
      <xdr:nvCxnSpPr>
        <xdr:cNvPr id="473" name="直線コネクタ 472"/>
        <xdr:cNvCxnSpPr/>
      </xdr:nvCxnSpPr>
      <xdr:spPr>
        <a:xfrm flipV="1">
          <a:off x="6972300" y="16451701"/>
          <a:ext cx="889000" cy="16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136631</xdr:rowOff>
    </xdr:from>
    <xdr:ext cx="534377" cy="259045"/>
    <xdr:sp macro="" textlink="">
      <xdr:nvSpPr>
        <xdr:cNvPr id="475" name="テキスト ボックス 474"/>
        <xdr:cNvSpPr txBox="1"/>
      </xdr:nvSpPr>
      <xdr:spPr>
        <a:xfrm>
          <a:off x="7594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7" name="テキスト ボックス 476"/>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82995</xdr:rowOff>
    </xdr:from>
    <xdr:to>
      <xdr:col>15</xdr:col>
      <xdr:colOff>231775</xdr:colOff>
      <xdr:row>98</xdr:row>
      <xdr:rowOff>13145</xdr:rowOff>
    </xdr:to>
    <xdr:sp macro="" textlink="">
      <xdr:nvSpPr>
        <xdr:cNvPr id="483" name="円/楕円 482"/>
        <xdr:cNvSpPr/>
      </xdr:nvSpPr>
      <xdr:spPr>
        <a:xfrm>
          <a:off x="10426700" y="167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61422</xdr:rowOff>
    </xdr:from>
    <xdr:ext cx="534377" cy="259045"/>
    <xdr:sp macro="" textlink="">
      <xdr:nvSpPr>
        <xdr:cNvPr id="484" name="土木費該当値テキスト"/>
        <xdr:cNvSpPr txBox="1"/>
      </xdr:nvSpPr>
      <xdr:spPr>
        <a:xfrm>
          <a:off x="10528300" y="166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33,310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90348</xdr:rowOff>
    </xdr:from>
    <xdr:to>
      <xdr:col>14</xdr:col>
      <xdr:colOff>79375</xdr:colOff>
      <xdr:row>98</xdr:row>
      <xdr:rowOff>20498</xdr:rowOff>
    </xdr:to>
    <xdr:sp macro="" textlink="">
      <xdr:nvSpPr>
        <xdr:cNvPr id="485" name="円/楕円 484"/>
        <xdr:cNvSpPr/>
      </xdr:nvSpPr>
      <xdr:spPr>
        <a:xfrm>
          <a:off x="9588500" y="167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11625</xdr:rowOff>
    </xdr:from>
    <xdr:ext cx="534377" cy="259045"/>
    <xdr:sp macro="" textlink="">
      <xdr:nvSpPr>
        <xdr:cNvPr id="486" name="テキスト ボックス 485"/>
        <xdr:cNvSpPr txBox="1"/>
      </xdr:nvSpPr>
      <xdr:spPr>
        <a:xfrm>
          <a:off x="9372111" y="168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56877</xdr:rowOff>
    </xdr:from>
    <xdr:to>
      <xdr:col>12</xdr:col>
      <xdr:colOff>561975</xdr:colOff>
      <xdr:row>96</xdr:row>
      <xdr:rowOff>158477</xdr:rowOff>
    </xdr:to>
    <xdr:sp macro="" textlink="">
      <xdr:nvSpPr>
        <xdr:cNvPr id="487" name="円/楕円 486"/>
        <xdr:cNvSpPr/>
      </xdr:nvSpPr>
      <xdr:spPr>
        <a:xfrm>
          <a:off x="8699500" y="165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3554</xdr:rowOff>
    </xdr:from>
    <xdr:ext cx="534377" cy="259045"/>
    <xdr:sp macro="" textlink="">
      <xdr:nvSpPr>
        <xdr:cNvPr id="488" name="テキスト ボックス 487"/>
        <xdr:cNvSpPr txBox="1"/>
      </xdr:nvSpPr>
      <xdr:spPr>
        <a:xfrm>
          <a:off x="8483111" y="1629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113151</xdr:rowOff>
    </xdr:from>
    <xdr:to>
      <xdr:col>11</xdr:col>
      <xdr:colOff>358775</xdr:colOff>
      <xdr:row>96</xdr:row>
      <xdr:rowOff>43301</xdr:rowOff>
    </xdr:to>
    <xdr:sp macro="" textlink="">
      <xdr:nvSpPr>
        <xdr:cNvPr id="489" name="円/楕円 488"/>
        <xdr:cNvSpPr/>
      </xdr:nvSpPr>
      <xdr:spPr>
        <a:xfrm>
          <a:off x="7810500" y="164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59828</xdr:rowOff>
    </xdr:from>
    <xdr:ext cx="534377" cy="259045"/>
    <xdr:sp macro="" textlink="">
      <xdr:nvSpPr>
        <xdr:cNvPr id="490" name="テキスト ボックス 489"/>
        <xdr:cNvSpPr txBox="1"/>
      </xdr:nvSpPr>
      <xdr:spPr>
        <a:xfrm>
          <a:off x="7594111" y="1617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102482</xdr:rowOff>
    </xdr:from>
    <xdr:to>
      <xdr:col>10</xdr:col>
      <xdr:colOff>155575</xdr:colOff>
      <xdr:row>97</xdr:row>
      <xdr:rowOff>32632</xdr:rowOff>
    </xdr:to>
    <xdr:sp macro="" textlink="">
      <xdr:nvSpPr>
        <xdr:cNvPr id="491" name="円/楕円 490"/>
        <xdr:cNvSpPr/>
      </xdr:nvSpPr>
      <xdr:spPr>
        <a:xfrm>
          <a:off x="6921500" y="165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23759</xdr:rowOff>
    </xdr:from>
    <xdr:ext cx="534377" cy="259045"/>
    <xdr:sp macro="" textlink="">
      <xdr:nvSpPr>
        <xdr:cNvPr id="492" name="テキスト ボックス 491"/>
        <xdr:cNvSpPr txBox="1"/>
      </xdr:nvSpPr>
      <xdr:spPr>
        <a:xfrm>
          <a:off x="6705111" y="1665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7" name="直線コネクタ 516"/>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18"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19" name="直線コネクタ 518"/>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0"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1" name="直線コネクタ 520"/>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6477</xdr:rowOff>
    </xdr:from>
    <xdr:to>
      <xdr:col>23</xdr:col>
      <xdr:colOff>517525</xdr:colOff>
      <xdr:row>39</xdr:row>
      <xdr:rowOff>50927</xdr:rowOff>
    </xdr:to>
    <xdr:cxnSp macro="">
      <xdr:nvCxnSpPr>
        <xdr:cNvPr id="522" name="直線コネクタ 521"/>
        <xdr:cNvCxnSpPr/>
      </xdr:nvCxnSpPr>
      <xdr:spPr>
        <a:xfrm flipV="1">
          <a:off x="15481300" y="6693027"/>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124477</xdr:rowOff>
    </xdr:from>
    <xdr:ext cx="534377" cy="259045"/>
    <xdr:sp macro="" textlink="">
      <xdr:nvSpPr>
        <xdr:cNvPr id="523" name="消防費平均値テキスト"/>
        <xdr:cNvSpPr txBox="1"/>
      </xdr:nvSpPr>
      <xdr:spPr>
        <a:xfrm>
          <a:off x="16370300" y="61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4" name="フローチャート : 判断 52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36449</xdr:rowOff>
    </xdr:from>
    <xdr:to>
      <xdr:col>22</xdr:col>
      <xdr:colOff>365125</xdr:colOff>
      <xdr:row>39</xdr:row>
      <xdr:rowOff>50927</xdr:rowOff>
    </xdr:to>
    <xdr:cxnSp macro="">
      <xdr:nvCxnSpPr>
        <xdr:cNvPr id="525" name="直線コネクタ 524"/>
        <xdr:cNvCxnSpPr/>
      </xdr:nvCxnSpPr>
      <xdr:spPr>
        <a:xfrm>
          <a:off x="14592300" y="672299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6" name="フローチャート : 判断 525"/>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7" name="テキスト ボックス 526"/>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70104</xdr:rowOff>
    </xdr:from>
    <xdr:to>
      <xdr:col>21</xdr:col>
      <xdr:colOff>161925</xdr:colOff>
      <xdr:row>39</xdr:row>
      <xdr:rowOff>36449</xdr:rowOff>
    </xdr:to>
    <xdr:cxnSp macro="">
      <xdr:nvCxnSpPr>
        <xdr:cNvPr id="528" name="直線コネクタ 527"/>
        <xdr:cNvCxnSpPr/>
      </xdr:nvCxnSpPr>
      <xdr:spPr>
        <a:xfrm>
          <a:off x="13703300" y="6585204"/>
          <a:ext cx="889000"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29" name="フローチャート : 判断 528"/>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0" name="テキスト ボックス 529"/>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70104</xdr:rowOff>
    </xdr:from>
    <xdr:to>
      <xdr:col>19</xdr:col>
      <xdr:colOff>644525</xdr:colOff>
      <xdr:row>38</xdr:row>
      <xdr:rowOff>136144</xdr:rowOff>
    </xdr:to>
    <xdr:cxnSp macro="">
      <xdr:nvCxnSpPr>
        <xdr:cNvPr id="531" name="直線コネクタ 530"/>
        <xdr:cNvCxnSpPr/>
      </xdr:nvCxnSpPr>
      <xdr:spPr>
        <a:xfrm flipV="1">
          <a:off x="12814300" y="6585204"/>
          <a:ext cx="889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2" name="フローチャート : 判断 531"/>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3" name="テキスト ボックス 532"/>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4" name="フローチャート : 判断 533"/>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77995</xdr:rowOff>
    </xdr:from>
    <xdr:ext cx="534377" cy="259045"/>
    <xdr:sp macro="" textlink="">
      <xdr:nvSpPr>
        <xdr:cNvPr id="535" name="テキスト ボックス 534"/>
        <xdr:cNvSpPr txBox="1"/>
      </xdr:nvSpPr>
      <xdr:spPr>
        <a:xfrm>
          <a:off x="1254711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127127</xdr:rowOff>
    </xdr:from>
    <xdr:to>
      <xdr:col>23</xdr:col>
      <xdr:colOff>568325</xdr:colOff>
      <xdr:row>39</xdr:row>
      <xdr:rowOff>57277</xdr:rowOff>
    </xdr:to>
    <xdr:sp macro="" textlink="">
      <xdr:nvSpPr>
        <xdr:cNvPr id="541" name="円/楕円 540"/>
        <xdr:cNvSpPr/>
      </xdr:nvSpPr>
      <xdr:spPr>
        <a:xfrm>
          <a:off x="16268700" y="66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42054</xdr:rowOff>
    </xdr:from>
    <xdr:ext cx="469744" cy="259045"/>
    <xdr:sp macro="" textlink="">
      <xdr:nvSpPr>
        <xdr:cNvPr id="542" name="消防費該当値テキスト"/>
        <xdr:cNvSpPr txBox="1"/>
      </xdr:nvSpPr>
      <xdr:spPr>
        <a:xfrm>
          <a:off x="16370300" y="655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127</xdr:rowOff>
    </xdr:from>
    <xdr:to>
      <xdr:col>22</xdr:col>
      <xdr:colOff>415925</xdr:colOff>
      <xdr:row>39</xdr:row>
      <xdr:rowOff>101727</xdr:rowOff>
    </xdr:to>
    <xdr:sp macro="" textlink="">
      <xdr:nvSpPr>
        <xdr:cNvPr id="543" name="円/楕円 542"/>
        <xdr:cNvSpPr/>
      </xdr:nvSpPr>
      <xdr:spPr>
        <a:xfrm>
          <a:off x="15430500" y="668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92854</xdr:rowOff>
    </xdr:from>
    <xdr:ext cx="469744" cy="259045"/>
    <xdr:sp macro="" textlink="">
      <xdr:nvSpPr>
        <xdr:cNvPr id="544" name="テキスト ボックス 543"/>
        <xdr:cNvSpPr txBox="1"/>
      </xdr:nvSpPr>
      <xdr:spPr>
        <a:xfrm>
          <a:off x="15246427" y="677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157099</xdr:rowOff>
    </xdr:from>
    <xdr:to>
      <xdr:col>21</xdr:col>
      <xdr:colOff>212725</xdr:colOff>
      <xdr:row>39</xdr:row>
      <xdr:rowOff>87249</xdr:rowOff>
    </xdr:to>
    <xdr:sp macro="" textlink="">
      <xdr:nvSpPr>
        <xdr:cNvPr id="545" name="円/楕円 544"/>
        <xdr:cNvSpPr/>
      </xdr:nvSpPr>
      <xdr:spPr>
        <a:xfrm>
          <a:off x="14541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78376</xdr:rowOff>
    </xdr:from>
    <xdr:ext cx="469744" cy="259045"/>
    <xdr:sp macro="" textlink="">
      <xdr:nvSpPr>
        <xdr:cNvPr id="546" name="テキスト ボックス 545"/>
        <xdr:cNvSpPr txBox="1"/>
      </xdr:nvSpPr>
      <xdr:spPr>
        <a:xfrm>
          <a:off x="14357427" y="676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19304</xdr:rowOff>
    </xdr:from>
    <xdr:to>
      <xdr:col>20</xdr:col>
      <xdr:colOff>9525</xdr:colOff>
      <xdr:row>38</xdr:row>
      <xdr:rowOff>120904</xdr:rowOff>
    </xdr:to>
    <xdr:sp macro="" textlink="">
      <xdr:nvSpPr>
        <xdr:cNvPr id="547" name="円/楕円 546"/>
        <xdr:cNvSpPr/>
      </xdr:nvSpPr>
      <xdr:spPr>
        <a:xfrm>
          <a:off x="13652500" y="65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112031</xdr:rowOff>
    </xdr:from>
    <xdr:ext cx="534377" cy="259045"/>
    <xdr:sp macro="" textlink="">
      <xdr:nvSpPr>
        <xdr:cNvPr id="548" name="テキスト ボックス 547"/>
        <xdr:cNvSpPr txBox="1"/>
      </xdr:nvSpPr>
      <xdr:spPr>
        <a:xfrm>
          <a:off x="13436111" y="66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85344</xdr:rowOff>
    </xdr:from>
    <xdr:to>
      <xdr:col>18</xdr:col>
      <xdr:colOff>492125</xdr:colOff>
      <xdr:row>39</xdr:row>
      <xdr:rowOff>15494</xdr:rowOff>
    </xdr:to>
    <xdr:sp macro="" textlink="">
      <xdr:nvSpPr>
        <xdr:cNvPr id="549" name="円/楕円 548"/>
        <xdr:cNvSpPr/>
      </xdr:nvSpPr>
      <xdr:spPr>
        <a:xfrm>
          <a:off x="127635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6621</xdr:rowOff>
    </xdr:from>
    <xdr:ext cx="469744" cy="259045"/>
    <xdr:sp macro="" textlink="">
      <xdr:nvSpPr>
        <xdr:cNvPr id="550" name="テキスト ボックス 549"/>
        <xdr:cNvSpPr txBox="1"/>
      </xdr:nvSpPr>
      <xdr:spPr>
        <a:xfrm>
          <a:off x="12579427" y="669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5" name="直線コネクタ 574"/>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6"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7" name="直線コネクタ 576"/>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78"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79" name="直線コネクタ 578"/>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79540</xdr:rowOff>
    </xdr:from>
    <xdr:to>
      <xdr:col>23</xdr:col>
      <xdr:colOff>517525</xdr:colOff>
      <xdr:row>55</xdr:row>
      <xdr:rowOff>70244</xdr:rowOff>
    </xdr:to>
    <xdr:cxnSp macro="">
      <xdr:nvCxnSpPr>
        <xdr:cNvPr id="580" name="直線コネクタ 579"/>
        <xdr:cNvCxnSpPr/>
      </xdr:nvCxnSpPr>
      <xdr:spPr>
        <a:xfrm flipV="1">
          <a:off x="15481300" y="8994940"/>
          <a:ext cx="838200" cy="5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118839</xdr:rowOff>
    </xdr:from>
    <xdr:ext cx="534377" cy="259045"/>
    <xdr:sp macro="" textlink="">
      <xdr:nvSpPr>
        <xdr:cNvPr id="581" name="教育費平均値テキスト"/>
        <xdr:cNvSpPr txBox="1"/>
      </xdr:nvSpPr>
      <xdr:spPr>
        <a:xfrm>
          <a:off x="16370300" y="9377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2" name="フローチャート : 判断 581"/>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43155</xdr:rowOff>
    </xdr:from>
    <xdr:to>
      <xdr:col>22</xdr:col>
      <xdr:colOff>365125</xdr:colOff>
      <xdr:row>55</xdr:row>
      <xdr:rowOff>70244</xdr:rowOff>
    </xdr:to>
    <xdr:cxnSp macro="">
      <xdr:nvCxnSpPr>
        <xdr:cNvPr id="583" name="直線コネクタ 582"/>
        <xdr:cNvCxnSpPr/>
      </xdr:nvCxnSpPr>
      <xdr:spPr>
        <a:xfrm>
          <a:off x="14592300" y="9472905"/>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4" name="フローチャート : 判断 583"/>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5" name="テキスト ボックス 584"/>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99961</xdr:rowOff>
    </xdr:from>
    <xdr:to>
      <xdr:col>21</xdr:col>
      <xdr:colOff>161925</xdr:colOff>
      <xdr:row>55</xdr:row>
      <xdr:rowOff>43155</xdr:rowOff>
    </xdr:to>
    <xdr:cxnSp macro="">
      <xdr:nvCxnSpPr>
        <xdr:cNvPr id="586" name="直線コネクタ 585"/>
        <xdr:cNvCxnSpPr/>
      </xdr:nvCxnSpPr>
      <xdr:spPr>
        <a:xfrm>
          <a:off x="13703300" y="9358261"/>
          <a:ext cx="889000" cy="1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7" name="フローチャート : 判断 586"/>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102570</xdr:rowOff>
    </xdr:from>
    <xdr:ext cx="534377" cy="259045"/>
    <xdr:sp macro="" textlink="">
      <xdr:nvSpPr>
        <xdr:cNvPr id="588" name="テキスト ボックス 587"/>
        <xdr:cNvSpPr txBox="1"/>
      </xdr:nvSpPr>
      <xdr:spPr>
        <a:xfrm>
          <a:off x="14325111" y="953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99961</xdr:rowOff>
    </xdr:from>
    <xdr:to>
      <xdr:col>19</xdr:col>
      <xdr:colOff>644525</xdr:colOff>
      <xdr:row>55</xdr:row>
      <xdr:rowOff>96685</xdr:rowOff>
    </xdr:to>
    <xdr:cxnSp macro="">
      <xdr:nvCxnSpPr>
        <xdr:cNvPr id="589" name="直線コネクタ 588"/>
        <xdr:cNvCxnSpPr/>
      </xdr:nvCxnSpPr>
      <xdr:spPr>
        <a:xfrm flipV="1">
          <a:off x="12814300" y="9358261"/>
          <a:ext cx="889000" cy="16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0" name="フローチャート : 判断 589"/>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24427</xdr:rowOff>
    </xdr:from>
    <xdr:ext cx="534377" cy="259045"/>
    <xdr:sp macro="" textlink="">
      <xdr:nvSpPr>
        <xdr:cNvPr id="591" name="テキスト ボックス 590"/>
        <xdr:cNvSpPr txBox="1"/>
      </xdr:nvSpPr>
      <xdr:spPr>
        <a:xfrm>
          <a:off x="13436111" y="96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2" name="フローチャート : 判断 591"/>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53344</xdr:rowOff>
    </xdr:from>
    <xdr:ext cx="534377" cy="259045"/>
    <xdr:sp macro="" textlink="">
      <xdr:nvSpPr>
        <xdr:cNvPr id="593" name="テキスト ボックス 592"/>
        <xdr:cNvSpPr txBox="1"/>
      </xdr:nvSpPr>
      <xdr:spPr>
        <a:xfrm>
          <a:off x="12547111" y="96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28740</xdr:rowOff>
    </xdr:from>
    <xdr:to>
      <xdr:col>23</xdr:col>
      <xdr:colOff>568325</xdr:colOff>
      <xdr:row>52</xdr:row>
      <xdr:rowOff>130340</xdr:rowOff>
    </xdr:to>
    <xdr:sp macro="" textlink="">
      <xdr:nvSpPr>
        <xdr:cNvPr id="599" name="円/楕円 598"/>
        <xdr:cNvSpPr/>
      </xdr:nvSpPr>
      <xdr:spPr>
        <a:xfrm>
          <a:off x="16268700" y="89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51617</xdr:rowOff>
    </xdr:from>
    <xdr:ext cx="534377" cy="259045"/>
    <xdr:sp macro="" textlink="">
      <xdr:nvSpPr>
        <xdr:cNvPr id="600" name="教育費該当値テキスト"/>
        <xdr:cNvSpPr txBox="1"/>
      </xdr:nvSpPr>
      <xdr:spPr>
        <a:xfrm>
          <a:off x="16370300" y="879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50,579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19444</xdr:rowOff>
    </xdr:from>
    <xdr:to>
      <xdr:col>22</xdr:col>
      <xdr:colOff>415925</xdr:colOff>
      <xdr:row>55</xdr:row>
      <xdr:rowOff>121044</xdr:rowOff>
    </xdr:to>
    <xdr:sp macro="" textlink="">
      <xdr:nvSpPr>
        <xdr:cNvPr id="601" name="円/楕円 600"/>
        <xdr:cNvSpPr/>
      </xdr:nvSpPr>
      <xdr:spPr>
        <a:xfrm>
          <a:off x="15430500" y="94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112171</xdr:rowOff>
    </xdr:from>
    <xdr:ext cx="534377" cy="259045"/>
    <xdr:sp macro="" textlink="">
      <xdr:nvSpPr>
        <xdr:cNvPr id="602" name="テキスト ボックス 601"/>
        <xdr:cNvSpPr txBox="1"/>
      </xdr:nvSpPr>
      <xdr:spPr>
        <a:xfrm>
          <a:off x="15214111" y="954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163805</xdr:rowOff>
    </xdr:from>
    <xdr:to>
      <xdr:col>21</xdr:col>
      <xdr:colOff>212725</xdr:colOff>
      <xdr:row>55</xdr:row>
      <xdr:rowOff>93955</xdr:rowOff>
    </xdr:to>
    <xdr:sp macro="" textlink="">
      <xdr:nvSpPr>
        <xdr:cNvPr id="603" name="円/楕円 602"/>
        <xdr:cNvSpPr/>
      </xdr:nvSpPr>
      <xdr:spPr>
        <a:xfrm>
          <a:off x="14541500" y="942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110482</xdr:rowOff>
    </xdr:from>
    <xdr:ext cx="534377" cy="259045"/>
    <xdr:sp macro="" textlink="">
      <xdr:nvSpPr>
        <xdr:cNvPr id="604" name="テキスト ボックス 603"/>
        <xdr:cNvSpPr txBox="1"/>
      </xdr:nvSpPr>
      <xdr:spPr>
        <a:xfrm>
          <a:off x="14325111" y="919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49161</xdr:rowOff>
    </xdr:from>
    <xdr:to>
      <xdr:col>20</xdr:col>
      <xdr:colOff>9525</xdr:colOff>
      <xdr:row>54</xdr:row>
      <xdr:rowOff>150761</xdr:rowOff>
    </xdr:to>
    <xdr:sp macro="" textlink="">
      <xdr:nvSpPr>
        <xdr:cNvPr id="605" name="円/楕円 604"/>
        <xdr:cNvSpPr/>
      </xdr:nvSpPr>
      <xdr:spPr>
        <a:xfrm>
          <a:off x="13652500" y="93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167288</xdr:rowOff>
    </xdr:from>
    <xdr:ext cx="534377" cy="259045"/>
    <xdr:sp macro="" textlink="">
      <xdr:nvSpPr>
        <xdr:cNvPr id="606" name="テキスト ボックス 605"/>
        <xdr:cNvSpPr txBox="1"/>
      </xdr:nvSpPr>
      <xdr:spPr>
        <a:xfrm>
          <a:off x="13436111" y="90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45885</xdr:rowOff>
    </xdr:from>
    <xdr:to>
      <xdr:col>18</xdr:col>
      <xdr:colOff>492125</xdr:colOff>
      <xdr:row>55</xdr:row>
      <xdr:rowOff>147485</xdr:rowOff>
    </xdr:to>
    <xdr:sp macro="" textlink="">
      <xdr:nvSpPr>
        <xdr:cNvPr id="607" name="円/楕円 606"/>
        <xdr:cNvSpPr/>
      </xdr:nvSpPr>
      <xdr:spPr>
        <a:xfrm>
          <a:off x="12763500" y="94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164012</xdr:rowOff>
    </xdr:from>
    <xdr:ext cx="534377" cy="259045"/>
    <xdr:sp macro="" textlink="">
      <xdr:nvSpPr>
        <xdr:cNvPr id="608" name="テキスト ボックス 607"/>
        <xdr:cNvSpPr txBox="1"/>
      </xdr:nvSpPr>
      <xdr:spPr>
        <a:xfrm>
          <a:off x="12547111" y="925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2" name="テキスト ボックス 62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4" name="テキスト ボックス 62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6" name="テキスト ボックス 62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28" name="テキスト ボックス 62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0" name="テキスト ボックス 62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4" name="直線コネクタ 633"/>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7"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38" name="直線コネクタ 637"/>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9" name="直線コネクタ 63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0"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1" name="フローチャート : 判断 640"/>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2" name="直線コネクタ 64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3" name="フローチャート : 判断 642"/>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4" name="テキスト ボックス 643"/>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5" name="直線コネクタ 64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6" name="フローチャート : 判断 645"/>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7" name="テキスト ボックス 646"/>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49" name="フローチャート : 判断 648"/>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0" name="テキスト ボックス 649"/>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1" name="フローチャート : 判断 650"/>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2" name="テキスト ボックス 651"/>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8" name="円/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0" name="円/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1" name="テキスト ボックス 660"/>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2" name="円/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3" name="テキスト ボックス 662"/>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4" name="円/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5" name="テキスト ボックス 664"/>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6" name="円/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7" name="テキスト ボックス 666"/>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1" name="直線コネクタ 690"/>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2"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3" name="直線コネクタ 692"/>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4"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5" name="直線コネクタ 694"/>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29648</xdr:rowOff>
    </xdr:from>
    <xdr:to>
      <xdr:col>23</xdr:col>
      <xdr:colOff>517525</xdr:colOff>
      <xdr:row>96</xdr:row>
      <xdr:rowOff>55594</xdr:rowOff>
    </xdr:to>
    <xdr:cxnSp macro="">
      <xdr:nvCxnSpPr>
        <xdr:cNvPr id="696" name="直線コネクタ 695"/>
        <xdr:cNvCxnSpPr/>
      </xdr:nvCxnSpPr>
      <xdr:spPr>
        <a:xfrm>
          <a:off x="15481300" y="16488848"/>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95032</xdr:rowOff>
    </xdr:from>
    <xdr:ext cx="534377" cy="259045"/>
    <xdr:sp macro="" textlink="">
      <xdr:nvSpPr>
        <xdr:cNvPr id="697" name="公債費平均値テキスト"/>
        <xdr:cNvSpPr txBox="1"/>
      </xdr:nvSpPr>
      <xdr:spPr>
        <a:xfrm>
          <a:off x="16370300" y="1621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698" name="フローチャート : 判断 697"/>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26029</xdr:rowOff>
    </xdr:from>
    <xdr:to>
      <xdr:col>22</xdr:col>
      <xdr:colOff>365125</xdr:colOff>
      <xdr:row>96</xdr:row>
      <xdr:rowOff>29648</xdr:rowOff>
    </xdr:to>
    <xdr:cxnSp macro="">
      <xdr:nvCxnSpPr>
        <xdr:cNvPr id="699" name="直線コネクタ 698"/>
        <xdr:cNvCxnSpPr/>
      </xdr:nvCxnSpPr>
      <xdr:spPr>
        <a:xfrm>
          <a:off x="14592300" y="16485229"/>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0" name="フローチャート : 判断 699"/>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1" name="テキスト ボックス 700"/>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26029</xdr:rowOff>
    </xdr:from>
    <xdr:to>
      <xdr:col>21</xdr:col>
      <xdr:colOff>161925</xdr:colOff>
      <xdr:row>96</xdr:row>
      <xdr:rowOff>41002</xdr:rowOff>
    </xdr:to>
    <xdr:cxnSp macro="">
      <xdr:nvCxnSpPr>
        <xdr:cNvPr id="702" name="直線コネクタ 701"/>
        <xdr:cNvCxnSpPr/>
      </xdr:nvCxnSpPr>
      <xdr:spPr>
        <a:xfrm flipV="1">
          <a:off x="13703300" y="16485229"/>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3" name="フローチャート : 判断 702"/>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4" name="テキスト ボックス 703"/>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30792</xdr:rowOff>
    </xdr:from>
    <xdr:to>
      <xdr:col>19</xdr:col>
      <xdr:colOff>644525</xdr:colOff>
      <xdr:row>96</xdr:row>
      <xdr:rowOff>41002</xdr:rowOff>
    </xdr:to>
    <xdr:cxnSp macro="">
      <xdr:nvCxnSpPr>
        <xdr:cNvPr id="705" name="直線コネクタ 704"/>
        <xdr:cNvCxnSpPr/>
      </xdr:nvCxnSpPr>
      <xdr:spPr>
        <a:xfrm>
          <a:off x="12814300" y="16489992"/>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6" name="フローチャート : 判断 705"/>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7" name="テキスト ボックス 706"/>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08" name="フローチャート : 判断 707"/>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09" name="テキスト ボックス 708"/>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4794</xdr:rowOff>
    </xdr:from>
    <xdr:to>
      <xdr:col>23</xdr:col>
      <xdr:colOff>568325</xdr:colOff>
      <xdr:row>96</xdr:row>
      <xdr:rowOff>106394</xdr:rowOff>
    </xdr:to>
    <xdr:sp macro="" textlink="">
      <xdr:nvSpPr>
        <xdr:cNvPr id="715" name="円/楕円 714"/>
        <xdr:cNvSpPr/>
      </xdr:nvSpPr>
      <xdr:spPr>
        <a:xfrm>
          <a:off x="16268700" y="164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154671</xdr:rowOff>
    </xdr:from>
    <xdr:ext cx="534377" cy="259045"/>
    <xdr:sp macro="" textlink="">
      <xdr:nvSpPr>
        <xdr:cNvPr id="716" name="公債費該当値テキスト"/>
        <xdr:cNvSpPr txBox="1"/>
      </xdr:nvSpPr>
      <xdr:spPr>
        <a:xfrm>
          <a:off x="16370300" y="1644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26,415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150298</xdr:rowOff>
    </xdr:from>
    <xdr:to>
      <xdr:col>22</xdr:col>
      <xdr:colOff>415925</xdr:colOff>
      <xdr:row>96</xdr:row>
      <xdr:rowOff>80448</xdr:rowOff>
    </xdr:to>
    <xdr:sp macro="" textlink="">
      <xdr:nvSpPr>
        <xdr:cNvPr id="717" name="円/楕円 716"/>
        <xdr:cNvSpPr/>
      </xdr:nvSpPr>
      <xdr:spPr>
        <a:xfrm>
          <a:off x="15430500" y="164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71575</xdr:rowOff>
    </xdr:from>
    <xdr:ext cx="534377" cy="259045"/>
    <xdr:sp macro="" textlink="">
      <xdr:nvSpPr>
        <xdr:cNvPr id="718" name="テキスト ボックス 717"/>
        <xdr:cNvSpPr txBox="1"/>
      </xdr:nvSpPr>
      <xdr:spPr>
        <a:xfrm>
          <a:off x="15214111" y="165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146679</xdr:rowOff>
    </xdr:from>
    <xdr:to>
      <xdr:col>21</xdr:col>
      <xdr:colOff>212725</xdr:colOff>
      <xdr:row>96</xdr:row>
      <xdr:rowOff>76829</xdr:rowOff>
    </xdr:to>
    <xdr:sp macro="" textlink="">
      <xdr:nvSpPr>
        <xdr:cNvPr id="719" name="円/楕円 718"/>
        <xdr:cNvSpPr/>
      </xdr:nvSpPr>
      <xdr:spPr>
        <a:xfrm>
          <a:off x="14541500" y="164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67956</xdr:rowOff>
    </xdr:from>
    <xdr:ext cx="534377" cy="259045"/>
    <xdr:sp macro="" textlink="">
      <xdr:nvSpPr>
        <xdr:cNvPr id="720" name="テキスト ボックス 719"/>
        <xdr:cNvSpPr txBox="1"/>
      </xdr:nvSpPr>
      <xdr:spPr>
        <a:xfrm>
          <a:off x="14325111" y="165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161652</xdr:rowOff>
    </xdr:from>
    <xdr:to>
      <xdr:col>20</xdr:col>
      <xdr:colOff>9525</xdr:colOff>
      <xdr:row>96</xdr:row>
      <xdr:rowOff>91802</xdr:rowOff>
    </xdr:to>
    <xdr:sp macro="" textlink="">
      <xdr:nvSpPr>
        <xdr:cNvPr id="721" name="円/楕円 720"/>
        <xdr:cNvSpPr/>
      </xdr:nvSpPr>
      <xdr:spPr>
        <a:xfrm>
          <a:off x="13652500" y="164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82929</xdr:rowOff>
    </xdr:from>
    <xdr:ext cx="534377" cy="259045"/>
    <xdr:sp macro="" textlink="">
      <xdr:nvSpPr>
        <xdr:cNvPr id="722" name="テキスト ボックス 721"/>
        <xdr:cNvSpPr txBox="1"/>
      </xdr:nvSpPr>
      <xdr:spPr>
        <a:xfrm>
          <a:off x="13436111" y="165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151442</xdr:rowOff>
    </xdr:from>
    <xdr:to>
      <xdr:col>18</xdr:col>
      <xdr:colOff>492125</xdr:colOff>
      <xdr:row>96</xdr:row>
      <xdr:rowOff>81592</xdr:rowOff>
    </xdr:to>
    <xdr:sp macro="" textlink="">
      <xdr:nvSpPr>
        <xdr:cNvPr id="723" name="円/楕円 722"/>
        <xdr:cNvSpPr/>
      </xdr:nvSpPr>
      <xdr:spPr>
        <a:xfrm>
          <a:off x="12763500" y="164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72719</xdr:rowOff>
    </xdr:from>
    <xdr:ext cx="534377" cy="259045"/>
    <xdr:sp macro="" textlink="">
      <xdr:nvSpPr>
        <xdr:cNvPr id="724" name="テキスト ボックス 723"/>
        <xdr:cNvSpPr txBox="1"/>
      </xdr:nvSpPr>
      <xdr:spPr>
        <a:xfrm>
          <a:off x="12547111" y="1653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6" name="直線コネクタ 745"/>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49"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0" name="直線コネクタ 749"/>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2"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3" name="フローチャート : 判断 752"/>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5" name="フローチャート : 判断 754"/>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6" name="テキスト ボックス 755"/>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58" name="フローチャート : 判断 757"/>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59" name="テキスト ボックス 758"/>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1" name="フローチャート : 判断 760"/>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2" name="テキスト ボックス 761"/>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3" name="フローチャート : 判断 762"/>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4" name="テキスト ボックス 763"/>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8" name="円/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9" name="テキスト ボックス 77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歳出決算総額は、住民１人あたり約</a:t>
          </a:r>
          <a:r>
            <a:rPr kumimoji="1" lang="en-US" altLang="ja-JP" sz="1100">
              <a:solidFill>
                <a:schemeClr val="dk1"/>
              </a:solidFill>
              <a:effectLst/>
              <a:latin typeface="+mn-lt"/>
              <a:ea typeface="+mn-ea"/>
              <a:cs typeface="+mn-cs"/>
            </a:rPr>
            <a:t>320,971</a:t>
          </a:r>
          <a:r>
            <a:rPr kumimoji="1" lang="ja-JP" altLang="ja-JP" sz="1100">
              <a:solidFill>
                <a:schemeClr val="dk1"/>
              </a:solidFill>
              <a:effectLst/>
              <a:latin typeface="+mn-lt"/>
              <a:ea typeface="+mn-ea"/>
              <a:cs typeface="+mn-cs"/>
            </a:rPr>
            <a:t>円となっており、前年度の約</a:t>
          </a:r>
          <a:r>
            <a:rPr kumimoji="1" lang="en-US" altLang="ja-JP" sz="1100">
              <a:solidFill>
                <a:schemeClr val="dk1"/>
              </a:solidFill>
              <a:effectLst/>
              <a:latin typeface="+mn-lt"/>
              <a:ea typeface="+mn-ea"/>
              <a:cs typeface="+mn-cs"/>
            </a:rPr>
            <a:t>310,342</a:t>
          </a:r>
          <a:r>
            <a:rPr kumimoji="1" lang="ja-JP" altLang="ja-JP" sz="1100">
              <a:solidFill>
                <a:schemeClr val="dk1"/>
              </a:solidFill>
              <a:effectLst/>
              <a:latin typeface="+mn-lt"/>
              <a:ea typeface="+mn-ea"/>
              <a:cs typeface="+mn-cs"/>
            </a:rPr>
            <a:t>円と比べて</a:t>
          </a:r>
          <a:r>
            <a:rPr kumimoji="1" lang="en-US" altLang="ja-JP" sz="1100">
              <a:solidFill>
                <a:schemeClr val="dk1"/>
              </a:solidFill>
              <a:effectLst/>
              <a:latin typeface="+mn-lt"/>
              <a:ea typeface="+mn-ea"/>
              <a:cs typeface="+mn-cs"/>
            </a:rPr>
            <a:t>10,629</a:t>
          </a:r>
          <a:r>
            <a:rPr kumimoji="1" lang="ja-JP" altLang="ja-JP" sz="1100">
              <a:solidFill>
                <a:schemeClr val="dk1"/>
              </a:solidFill>
              <a:effectLst/>
              <a:latin typeface="+mn-lt"/>
              <a:ea typeface="+mn-ea"/>
              <a:cs typeface="+mn-cs"/>
            </a:rPr>
            <a:t>円の増となっている。この主な要因は、</a:t>
          </a:r>
          <a:r>
            <a:rPr kumimoji="1" lang="ja-JP" altLang="en-US" sz="1100">
              <a:solidFill>
                <a:schemeClr val="dk1"/>
              </a:solidFill>
              <a:effectLst/>
              <a:latin typeface="+mn-lt"/>
              <a:ea typeface="+mn-ea"/>
              <a:cs typeface="+mn-cs"/>
            </a:rPr>
            <a:t>教育費において、小中高校や公民館の建設費と小学校へリース空調機を設置したことによるもので前年度比</a:t>
          </a:r>
          <a:r>
            <a:rPr kumimoji="1" lang="en-US" altLang="ja-JP" sz="1100">
              <a:solidFill>
                <a:schemeClr val="dk1"/>
              </a:solidFill>
              <a:effectLst/>
              <a:latin typeface="+mn-lt"/>
              <a:ea typeface="+mn-ea"/>
              <a:cs typeface="+mn-cs"/>
            </a:rPr>
            <a:t>13,256</a:t>
          </a:r>
          <a:r>
            <a:rPr kumimoji="1" lang="ja-JP" altLang="en-US" sz="1100">
              <a:solidFill>
                <a:schemeClr val="dk1"/>
              </a:solidFill>
              <a:effectLst/>
              <a:latin typeface="+mn-lt"/>
              <a:ea typeface="+mn-ea"/>
              <a:cs typeface="+mn-cs"/>
            </a:rPr>
            <a:t>円の増となっている。また、衛生費では、環境センターの整備にあてる目的で積立金を増額したことで前年度比</a:t>
          </a:r>
          <a:r>
            <a:rPr kumimoji="1" lang="en-US" altLang="ja-JP" sz="1100">
              <a:solidFill>
                <a:schemeClr val="dk1"/>
              </a:solidFill>
              <a:effectLst/>
              <a:latin typeface="+mn-lt"/>
              <a:ea typeface="+mn-ea"/>
              <a:cs typeface="+mn-cs"/>
            </a:rPr>
            <a:t>5,279</a:t>
          </a:r>
          <a:r>
            <a:rPr kumimoji="1" lang="ja-JP" altLang="en-US" sz="1100">
              <a:solidFill>
                <a:schemeClr val="dk1"/>
              </a:solidFill>
              <a:effectLst/>
              <a:latin typeface="+mn-lt"/>
              <a:ea typeface="+mn-ea"/>
              <a:cs typeface="+mn-cs"/>
            </a:rPr>
            <a:t>円の増となった。さらに、民生費では、年金生活者臨時福祉給付金、</a:t>
          </a:r>
          <a:r>
            <a:rPr kumimoji="1" lang="ja-JP" altLang="ja-JP" sz="1100">
              <a:solidFill>
                <a:schemeClr val="dk1"/>
              </a:solidFill>
              <a:effectLst/>
              <a:latin typeface="+mn-lt"/>
              <a:ea typeface="+mn-ea"/>
              <a:cs typeface="+mn-cs"/>
            </a:rPr>
            <a:t>子ども子育て関連経費、障害者自立支援経費の増</a:t>
          </a:r>
          <a:r>
            <a:rPr kumimoji="1" lang="ja-JP" altLang="en-US" sz="1100">
              <a:solidFill>
                <a:schemeClr val="dk1"/>
              </a:solidFill>
              <a:effectLst/>
              <a:latin typeface="+mn-lt"/>
              <a:ea typeface="+mn-ea"/>
              <a:cs typeface="+mn-cs"/>
            </a:rPr>
            <a:t>などにより前年度比</a:t>
          </a:r>
          <a:r>
            <a:rPr kumimoji="1" lang="en-US" altLang="ja-JP" sz="1100">
              <a:solidFill>
                <a:schemeClr val="dk1"/>
              </a:solidFill>
              <a:effectLst/>
              <a:latin typeface="+mn-lt"/>
              <a:ea typeface="+mn-ea"/>
              <a:cs typeface="+mn-cs"/>
            </a:rPr>
            <a:t>4,386</a:t>
          </a:r>
          <a:r>
            <a:rPr kumimoji="1" lang="ja-JP" altLang="en-US" sz="1100">
              <a:solidFill>
                <a:schemeClr val="dk1"/>
              </a:solidFill>
              <a:effectLst/>
              <a:latin typeface="+mn-lt"/>
              <a:ea typeface="+mn-ea"/>
              <a:cs typeface="+mn-cs"/>
            </a:rPr>
            <a:t>円の増となっている。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一方、総務費では、財政調整基金、減債基金及び庁舎等整備基金への積立金の減により前年度比</a:t>
          </a:r>
          <a:r>
            <a:rPr kumimoji="1" lang="en-US" altLang="ja-JP" sz="1100">
              <a:solidFill>
                <a:schemeClr val="dk1"/>
              </a:solidFill>
              <a:effectLst/>
              <a:latin typeface="+mn-lt"/>
              <a:ea typeface="+mn-ea"/>
              <a:cs typeface="+mn-cs"/>
            </a:rPr>
            <a:t>10,548</a:t>
          </a:r>
          <a:r>
            <a:rPr kumimoji="1" lang="ja-JP" altLang="en-US" sz="1100">
              <a:solidFill>
                <a:schemeClr val="dk1"/>
              </a:solidFill>
              <a:effectLst/>
              <a:latin typeface="+mn-lt"/>
              <a:ea typeface="+mn-ea"/>
              <a:cs typeface="+mn-cs"/>
            </a:rPr>
            <a:t>円の減となっている。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経済情勢の好影響や収納強化で市税が伸びており、２年連続実質単年度収支が黒字となり、前年度比</a:t>
          </a:r>
          <a:r>
            <a:rPr kumimoji="1" lang="en-US" altLang="ja-JP" sz="1400">
              <a:solidFill>
                <a:schemeClr val="dk1"/>
              </a:solidFill>
              <a:effectLst/>
              <a:latin typeface="+mn-lt"/>
              <a:ea typeface="+mn-ea"/>
              <a:cs typeface="+mn-cs"/>
            </a:rPr>
            <a:t>1.1</a:t>
          </a:r>
          <a:r>
            <a:rPr kumimoji="1" lang="ja-JP" altLang="ja-JP" sz="1400">
              <a:solidFill>
                <a:schemeClr val="dk1"/>
              </a:solidFill>
              <a:effectLst/>
              <a:latin typeface="+mn-lt"/>
              <a:ea typeface="+mn-ea"/>
              <a:cs typeface="+mn-cs"/>
            </a:rPr>
            <a:t>ポイントの増となった。</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H27</a:t>
          </a:r>
          <a:r>
            <a:rPr kumimoji="1" lang="ja-JP" altLang="ja-JP" sz="1400">
              <a:solidFill>
                <a:schemeClr val="dk1"/>
              </a:solidFill>
              <a:effectLst/>
              <a:latin typeface="+mn-lt"/>
              <a:ea typeface="+mn-ea"/>
              <a:cs typeface="+mn-cs"/>
            </a:rPr>
            <a:t>以降は、歳出抑制した結果、老朽化した施設などの整備に充てるため、財政調整基金などの基金へ積み増しており、財政調整基金残高は、</a:t>
          </a:r>
          <a:r>
            <a:rPr kumimoji="1" lang="en-US" altLang="ja-JP" sz="1400">
              <a:solidFill>
                <a:schemeClr val="dk1"/>
              </a:solidFill>
              <a:effectLst/>
              <a:latin typeface="+mn-lt"/>
              <a:ea typeface="+mn-ea"/>
              <a:cs typeface="+mn-cs"/>
            </a:rPr>
            <a:t>2.23</a:t>
          </a:r>
          <a:r>
            <a:rPr kumimoji="1" lang="ja-JP" altLang="ja-JP" sz="1400">
              <a:solidFill>
                <a:schemeClr val="dk1"/>
              </a:solidFill>
              <a:effectLst/>
              <a:latin typeface="+mn-lt"/>
              <a:ea typeface="+mn-ea"/>
              <a:cs typeface="+mn-cs"/>
            </a:rPr>
            <a:t>ポイントの増、実質収支額は、</a:t>
          </a:r>
          <a:r>
            <a:rPr kumimoji="1" lang="en-US" altLang="ja-JP" sz="1400">
              <a:solidFill>
                <a:schemeClr val="dk1"/>
              </a:solidFill>
              <a:effectLst/>
              <a:latin typeface="+mn-lt"/>
              <a:ea typeface="+mn-ea"/>
              <a:cs typeface="+mn-cs"/>
            </a:rPr>
            <a:t>0.36</a:t>
          </a:r>
          <a:r>
            <a:rPr kumimoji="1" lang="ja-JP" altLang="ja-JP" sz="1400">
              <a:solidFill>
                <a:schemeClr val="dk1"/>
              </a:solidFill>
              <a:effectLst/>
              <a:latin typeface="+mn-lt"/>
              <a:ea typeface="+mn-ea"/>
              <a:cs typeface="+mn-cs"/>
            </a:rPr>
            <a:t>ポイントの減となった。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赤字は無く、適切な財政運営に努めている。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200705069</v>
      </c>
      <c r="BO4" s="381"/>
      <c r="BP4" s="381"/>
      <c r="BQ4" s="381"/>
      <c r="BR4" s="381"/>
      <c r="BS4" s="381"/>
      <c r="BT4" s="381"/>
      <c r="BU4" s="382"/>
      <c r="BV4" s="380">
        <v>193192858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7.7</v>
      </c>
      <c r="CU4" s="387"/>
      <c r="CV4" s="387"/>
      <c r="CW4" s="387"/>
      <c r="CX4" s="387"/>
      <c r="CY4" s="387"/>
      <c r="CZ4" s="387"/>
      <c r="DA4" s="388"/>
      <c r="DB4" s="386">
        <v>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191136746</v>
      </c>
      <c r="BO5" s="418"/>
      <c r="BP5" s="418"/>
      <c r="BQ5" s="418"/>
      <c r="BR5" s="418"/>
      <c r="BS5" s="418"/>
      <c r="BT5" s="418"/>
      <c r="BU5" s="419"/>
      <c r="BV5" s="417">
        <v>183934509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95.1</v>
      </c>
      <c r="CU5" s="415"/>
      <c r="CV5" s="415"/>
      <c r="CW5" s="415"/>
      <c r="CX5" s="415"/>
      <c r="CY5" s="415"/>
      <c r="CZ5" s="415"/>
      <c r="DA5" s="416"/>
      <c r="DB5" s="414">
        <v>94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9568323</v>
      </c>
      <c r="BO6" s="418"/>
      <c r="BP6" s="418"/>
      <c r="BQ6" s="418"/>
      <c r="BR6" s="418"/>
      <c r="BS6" s="418"/>
      <c r="BT6" s="418"/>
      <c r="BU6" s="419"/>
      <c r="BV6" s="417">
        <v>9258349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98.9</v>
      </c>
      <c r="CU6" s="455"/>
      <c r="CV6" s="455"/>
      <c r="CW6" s="455"/>
      <c r="CX6" s="455"/>
      <c r="CY6" s="455"/>
      <c r="CZ6" s="455"/>
      <c r="DA6" s="456"/>
      <c r="DB6" s="454">
        <v>98.9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1794326</v>
      </c>
      <c r="BO7" s="418"/>
      <c r="BP7" s="418"/>
      <c r="BQ7" s="418"/>
      <c r="BR7" s="418"/>
      <c r="BS7" s="418"/>
      <c r="BT7" s="418"/>
      <c r="BU7" s="419"/>
      <c r="BV7" s="417">
        <v>1187000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101599980</v>
      </c>
      <c r="CU7" s="418"/>
      <c r="CV7" s="418"/>
      <c r="CW7" s="418"/>
      <c r="CX7" s="418"/>
      <c r="CY7" s="418"/>
      <c r="CZ7" s="418"/>
      <c r="DA7" s="419"/>
      <c r="DB7" s="417">
        <v>100799550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7773997</v>
      </c>
      <c r="BO8" s="418"/>
      <c r="BP8" s="418"/>
      <c r="BQ8" s="418"/>
      <c r="BR8" s="418"/>
      <c r="BS8" s="418"/>
      <c r="BT8" s="418"/>
      <c r="BU8" s="419"/>
      <c r="BV8" s="417">
        <v>8071349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0.96</v>
      </c>
      <c r="CU8" s="458"/>
      <c r="CV8" s="458"/>
      <c r="CW8" s="458"/>
      <c r="CX8" s="458"/>
      <c r="CY8" s="458"/>
      <c r="CZ8" s="458"/>
      <c r="DA8" s="459"/>
      <c r="DB8" s="457">
        <v>0.95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578112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-297352</v>
      </c>
      <c r="BO9" s="418"/>
      <c r="BP9" s="418"/>
      <c r="BQ9" s="418"/>
      <c r="BR9" s="418"/>
      <c r="BS9" s="418"/>
      <c r="BT9" s="418"/>
      <c r="BU9" s="419"/>
      <c r="BV9" s="417">
        <v>-4945843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11.8</v>
      </c>
      <c r="CU9" s="415"/>
      <c r="CV9" s="415"/>
      <c r="CW9" s="415"/>
      <c r="CX9" s="415"/>
      <c r="CY9" s="415"/>
      <c r="CZ9" s="415"/>
      <c r="DA9" s="416"/>
      <c r="DB9" s="414">
        <v>12.2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561506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2430720</v>
      </c>
      <c r="BO10" s="418"/>
      <c r="BP10" s="418"/>
      <c r="BQ10" s="418"/>
      <c r="BR10" s="418"/>
      <c r="BS10" s="418"/>
      <c r="BT10" s="418"/>
      <c r="BU10" s="419"/>
      <c r="BV10" s="417">
        <v>6056277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595495</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v>102429</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565506</v>
      </c>
      <c r="S13" s="499"/>
      <c r="T13" s="499"/>
      <c r="U13" s="499"/>
      <c r="V13" s="500"/>
      <c r="W13" s="433" t="s">
        <v>123</v>
      </c>
      <c r="X13" s="434"/>
      <c r="Y13" s="434"/>
      <c r="Z13" s="434"/>
      <c r="AA13" s="434"/>
      <c r="AB13" s="424"/>
      <c r="AC13" s="468">
        <v>1824</v>
      </c>
      <c r="AD13" s="469"/>
      <c r="AE13" s="469"/>
      <c r="AF13" s="469"/>
      <c r="AG13" s="508"/>
      <c r="AH13" s="468">
        <v>1738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2133368</v>
      </c>
      <c r="BO13" s="418"/>
      <c r="BP13" s="418"/>
      <c r="BQ13" s="418"/>
      <c r="BR13" s="418"/>
      <c r="BS13" s="418"/>
      <c r="BT13" s="418"/>
      <c r="BU13" s="419"/>
      <c r="BV13" s="417">
        <v>1008005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4.9000000000000004</v>
      </c>
      <c r="CU13" s="415"/>
      <c r="CV13" s="415"/>
      <c r="CW13" s="415"/>
      <c r="CX13" s="415"/>
      <c r="CY13" s="415"/>
      <c r="CZ13" s="415"/>
      <c r="DA13" s="416"/>
      <c r="DB13" s="414">
        <v>6.5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592684</v>
      </c>
      <c r="S14" s="499"/>
      <c r="T14" s="499"/>
      <c r="U14" s="499"/>
      <c r="V14" s="500"/>
      <c r="W14" s="407"/>
      <c r="X14" s="408"/>
      <c r="Y14" s="408"/>
      <c r="Z14" s="408"/>
      <c r="AA14" s="408"/>
      <c r="AB14" s="397"/>
      <c r="AC14" s="501">
        <v>0.7</v>
      </c>
      <c r="AD14" s="502"/>
      <c r="AE14" s="502"/>
      <c r="AF14" s="502"/>
      <c r="AG14" s="503"/>
      <c r="AH14" s="501">
        <v>0.7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5.8</v>
      </c>
      <c r="CU14" s="513"/>
      <c r="CV14" s="513"/>
      <c r="CW14" s="513"/>
      <c r="CX14" s="513"/>
      <c r="CY14" s="513"/>
      <c r="CZ14" s="513"/>
      <c r="DA14" s="514"/>
      <c r="DB14" s="512">
        <v>11.8</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565043</v>
      </c>
      <c r="S15" s="499"/>
      <c r="T15" s="499"/>
      <c r="U15" s="499"/>
      <c r="V15" s="500"/>
      <c r="W15" s="433" t="s">
        <v>130</v>
      </c>
      <c r="X15" s="434"/>
      <c r="Y15" s="434"/>
      <c r="Z15" s="434"/>
      <c r="AA15" s="434"/>
      <c r="AB15" s="424"/>
      <c r="AC15" s="468">
        <v>65209</v>
      </c>
      <c r="AD15" s="469"/>
      <c r="AE15" s="469"/>
      <c r="AF15" s="469"/>
      <c r="AG15" s="508"/>
      <c r="AH15" s="468">
        <v>66556</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72973429</v>
      </c>
      <c r="BO15" s="381"/>
      <c r="BP15" s="381"/>
      <c r="BQ15" s="381"/>
      <c r="BR15" s="381"/>
      <c r="BS15" s="381"/>
      <c r="BT15" s="381"/>
      <c r="BU15" s="382"/>
      <c r="BV15" s="380">
        <v>70944644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25.3</v>
      </c>
      <c r="AD16" s="502"/>
      <c r="AE16" s="502"/>
      <c r="AF16" s="502"/>
      <c r="AG16" s="503"/>
      <c r="AH16" s="501">
        <v>26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75510223</v>
      </c>
      <c r="BO16" s="418"/>
      <c r="BP16" s="418"/>
      <c r="BQ16" s="418"/>
      <c r="BR16" s="418"/>
      <c r="BS16" s="418"/>
      <c r="BT16" s="418"/>
      <c r="BU16" s="419"/>
      <c r="BV16" s="417">
        <v>74013937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191085</v>
      </c>
      <c r="AD17" s="469"/>
      <c r="AE17" s="469"/>
      <c r="AF17" s="469"/>
      <c r="AG17" s="508"/>
      <c r="AH17" s="468">
        <v>187908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94072909</v>
      </c>
      <c r="BO17" s="418"/>
      <c r="BP17" s="418"/>
      <c r="BQ17" s="418"/>
      <c r="BR17" s="418"/>
      <c r="BS17" s="418"/>
      <c r="BT17" s="418"/>
      <c r="BU17" s="419"/>
      <c r="BV17" s="417">
        <v>91361291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61.95</v>
      </c>
      <c r="M18" s="530"/>
      <c r="N18" s="530"/>
      <c r="O18" s="530"/>
      <c r="P18" s="530"/>
      <c r="Q18" s="530"/>
      <c r="R18" s="531"/>
      <c r="S18" s="531"/>
      <c r="T18" s="531"/>
      <c r="U18" s="531"/>
      <c r="V18" s="532"/>
      <c r="W18" s="435"/>
      <c r="X18" s="436"/>
      <c r="Y18" s="436"/>
      <c r="Z18" s="436"/>
      <c r="AA18" s="436"/>
      <c r="AB18" s="427"/>
      <c r="AC18" s="533">
        <v>74</v>
      </c>
      <c r="AD18" s="534"/>
      <c r="AE18" s="534"/>
      <c r="AF18" s="534"/>
      <c r="AG18" s="535"/>
      <c r="AH18" s="533">
        <v>73.3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98708465</v>
      </c>
      <c r="BO18" s="418"/>
      <c r="BP18" s="418"/>
      <c r="BQ18" s="418"/>
      <c r="BR18" s="418"/>
      <c r="BS18" s="418"/>
      <c r="BT18" s="418"/>
      <c r="BU18" s="419"/>
      <c r="BV18" s="417">
        <v>98832248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9332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131751571</v>
      </c>
      <c r="BO19" s="418"/>
      <c r="BP19" s="418"/>
      <c r="BQ19" s="418"/>
      <c r="BR19" s="418"/>
      <c r="BS19" s="418"/>
      <c r="BT19" s="418"/>
      <c r="BU19" s="419"/>
      <c r="BV19" s="417">
        <v>133618374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245830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162525369</v>
      </c>
      <c r="BO23" s="418"/>
      <c r="BP23" s="418"/>
      <c r="BQ23" s="418"/>
      <c r="BR23" s="418"/>
      <c r="BS23" s="418"/>
      <c r="BT23" s="418"/>
      <c r="BU23" s="419"/>
      <c r="BV23" s="417">
        <v>161513719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10772</v>
      </c>
      <c r="R24" s="469"/>
      <c r="S24" s="469"/>
      <c r="T24" s="469"/>
      <c r="U24" s="469"/>
      <c r="V24" s="508"/>
      <c r="W24" s="563"/>
      <c r="X24" s="551"/>
      <c r="Y24" s="552"/>
      <c r="Z24" s="467" t="s">
        <v>154</v>
      </c>
      <c r="AA24" s="447"/>
      <c r="AB24" s="447"/>
      <c r="AC24" s="447"/>
      <c r="AD24" s="447"/>
      <c r="AE24" s="447"/>
      <c r="AF24" s="447"/>
      <c r="AG24" s="448"/>
      <c r="AH24" s="468">
        <v>3043</v>
      </c>
      <c r="AI24" s="469"/>
      <c r="AJ24" s="469"/>
      <c r="AK24" s="469"/>
      <c r="AL24" s="508"/>
      <c r="AM24" s="468">
        <v>9466773</v>
      </c>
      <c r="AN24" s="469"/>
      <c r="AO24" s="469"/>
      <c r="AP24" s="469"/>
      <c r="AQ24" s="469"/>
      <c r="AR24" s="508"/>
      <c r="AS24" s="468">
        <v>3111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104591683</v>
      </c>
      <c r="BO24" s="418"/>
      <c r="BP24" s="418"/>
      <c r="BQ24" s="418"/>
      <c r="BR24" s="418"/>
      <c r="BS24" s="418"/>
      <c r="BT24" s="418"/>
      <c r="BU24" s="419"/>
      <c r="BV24" s="417">
        <v>108981891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2</v>
      </c>
      <c r="M25" s="469"/>
      <c r="N25" s="469"/>
      <c r="O25" s="469"/>
      <c r="P25" s="508"/>
      <c r="Q25" s="468">
        <v>8855</v>
      </c>
      <c r="R25" s="469"/>
      <c r="S25" s="469"/>
      <c r="T25" s="469"/>
      <c r="U25" s="469"/>
      <c r="V25" s="508"/>
      <c r="W25" s="563"/>
      <c r="X25" s="551"/>
      <c r="Y25" s="552"/>
      <c r="Z25" s="467" t="s">
        <v>157</v>
      </c>
      <c r="AA25" s="447"/>
      <c r="AB25" s="447"/>
      <c r="AC25" s="447"/>
      <c r="AD25" s="447"/>
      <c r="AE25" s="447"/>
      <c r="AF25" s="447"/>
      <c r="AG25" s="448"/>
      <c r="AH25" s="468">
        <v>543</v>
      </c>
      <c r="AI25" s="469"/>
      <c r="AJ25" s="469"/>
      <c r="AK25" s="469"/>
      <c r="AL25" s="508"/>
      <c r="AM25" s="468">
        <v>1651263</v>
      </c>
      <c r="AN25" s="469"/>
      <c r="AO25" s="469"/>
      <c r="AP25" s="469"/>
      <c r="AQ25" s="469"/>
      <c r="AR25" s="508"/>
      <c r="AS25" s="468">
        <v>3041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28704637</v>
      </c>
      <c r="BO25" s="381"/>
      <c r="BP25" s="381"/>
      <c r="BQ25" s="381"/>
      <c r="BR25" s="381"/>
      <c r="BS25" s="381"/>
      <c r="BT25" s="381"/>
      <c r="BU25" s="382"/>
      <c r="BV25" s="380">
        <v>27714361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7652</v>
      </c>
      <c r="R26" s="469"/>
      <c r="S26" s="469"/>
      <c r="T26" s="469"/>
      <c r="U26" s="469"/>
      <c r="V26" s="508"/>
      <c r="W26" s="563"/>
      <c r="X26" s="551"/>
      <c r="Y26" s="552"/>
      <c r="Z26" s="467" t="s">
        <v>160</v>
      </c>
      <c r="AA26" s="573"/>
      <c r="AB26" s="573"/>
      <c r="AC26" s="573"/>
      <c r="AD26" s="573"/>
      <c r="AE26" s="573"/>
      <c r="AF26" s="573"/>
      <c r="AG26" s="574"/>
      <c r="AH26" s="468">
        <v>249</v>
      </c>
      <c r="AI26" s="469"/>
      <c r="AJ26" s="469"/>
      <c r="AK26" s="469"/>
      <c r="AL26" s="508"/>
      <c r="AM26" s="468">
        <v>880962</v>
      </c>
      <c r="AN26" s="469"/>
      <c r="AO26" s="469"/>
      <c r="AP26" s="469"/>
      <c r="AQ26" s="469"/>
      <c r="AR26" s="508"/>
      <c r="AS26" s="468">
        <v>3538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v>500000</v>
      </c>
      <c r="BO26" s="418"/>
      <c r="BP26" s="418"/>
      <c r="BQ26" s="418"/>
      <c r="BR26" s="418"/>
      <c r="BS26" s="418"/>
      <c r="BT26" s="418"/>
      <c r="BU26" s="419"/>
      <c r="BV26" s="417">
        <v>375000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7280</v>
      </c>
      <c r="R27" s="469"/>
      <c r="S27" s="469"/>
      <c r="T27" s="469"/>
      <c r="U27" s="469"/>
      <c r="V27" s="508"/>
      <c r="W27" s="563"/>
      <c r="X27" s="551"/>
      <c r="Y27" s="552"/>
      <c r="Z27" s="467" t="s">
        <v>163</v>
      </c>
      <c r="AA27" s="447"/>
      <c r="AB27" s="447"/>
      <c r="AC27" s="447"/>
      <c r="AD27" s="447"/>
      <c r="AE27" s="447"/>
      <c r="AF27" s="447"/>
      <c r="AG27" s="448"/>
      <c r="AH27" s="468">
        <v>211</v>
      </c>
      <c r="AI27" s="469"/>
      <c r="AJ27" s="469"/>
      <c r="AK27" s="469"/>
      <c r="AL27" s="508"/>
      <c r="AM27" s="468">
        <v>796249</v>
      </c>
      <c r="AN27" s="469"/>
      <c r="AO27" s="469"/>
      <c r="AP27" s="469"/>
      <c r="AQ27" s="469"/>
      <c r="AR27" s="508"/>
      <c r="AS27" s="468">
        <v>3774</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1479559</v>
      </c>
      <c r="BO27" s="587"/>
      <c r="BP27" s="587"/>
      <c r="BQ27" s="587"/>
      <c r="BR27" s="587"/>
      <c r="BS27" s="587"/>
      <c r="BT27" s="587"/>
      <c r="BU27" s="588"/>
      <c r="BV27" s="586">
        <v>1479559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6640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23729195</v>
      </c>
      <c r="BO28" s="381"/>
      <c r="BP28" s="381"/>
      <c r="BQ28" s="381"/>
      <c r="BR28" s="381"/>
      <c r="BS28" s="381"/>
      <c r="BT28" s="381"/>
      <c r="BU28" s="382"/>
      <c r="BV28" s="380">
        <v>21298475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40</v>
      </c>
      <c r="M29" s="469"/>
      <c r="N29" s="469"/>
      <c r="O29" s="469"/>
      <c r="P29" s="508"/>
      <c r="Q29" s="468">
        <v>6210</v>
      </c>
      <c r="R29" s="469"/>
      <c r="S29" s="469"/>
      <c r="T29" s="469"/>
      <c r="U29" s="469"/>
      <c r="V29" s="508"/>
      <c r="W29" s="564"/>
      <c r="X29" s="565"/>
      <c r="Y29" s="566"/>
      <c r="Z29" s="467" t="s">
        <v>170</v>
      </c>
      <c r="AA29" s="447"/>
      <c r="AB29" s="447"/>
      <c r="AC29" s="447"/>
      <c r="AD29" s="447"/>
      <c r="AE29" s="447"/>
      <c r="AF29" s="447"/>
      <c r="AG29" s="448"/>
      <c r="AH29" s="468">
        <v>3254</v>
      </c>
      <c r="AI29" s="469"/>
      <c r="AJ29" s="469"/>
      <c r="AK29" s="469"/>
      <c r="AL29" s="508"/>
      <c r="AM29" s="468">
        <v>10263022</v>
      </c>
      <c r="AN29" s="469"/>
      <c r="AO29" s="469"/>
      <c r="AP29" s="469"/>
      <c r="AQ29" s="469"/>
      <c r="AR29" s="508"/>
      <c r="AS29" s="468">
        <v>3154</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5022757</v>
      </c>
      <c r="BO29" s="418"/>
      <c r="BP29" s="418"/>
      <c r="BQ29" s="418"/>
      <c r="BR29" s="418"/>
      <c r="BS29" s="418"/>
      <c r="BT29" s="418"/>
      <c r="BU29" s="419"/>
      <c r="BV29" s="417">
        <v>5197102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103.2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25312127</v>
      </c>
      <c r="BO30" s="587"/>
      <c r="BP30" s="587"/>
      <c r="BQ30" s="587"/>
      <c r="BR30" s="587"/>
      <c r="BS30" s="587"/>
      <c r="BT30" s="587"/>
      <c r="BU30" s="588"/>
      <c r="BV30" s="586">
        <v>19974031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国民健康保険事業</v>
      </c>
      <c r="X34" s="599"/>
      <c r="Y34" s="599"/>
      <c r="Z34" s="599"/>
      <c r="AA34" s="599"/>
      <c r="AB34" s="599"/>
      <c r="AC34" s="599"/>
      <c r="AD34" s="599"/>
      <c r="AE34" s="599"/>
      <c r="AF34" s="599"/>
      <c r="AG34" s="599"/>
      <c r="AH34" s="599"/>
      <c r="AI34" s="599"/>
      <c r="AJ34" s="599"/>
      <c r="AK34" s="599"/>
      <c r="AL34" s="167"/>
      <c r="AM34" s="598">
        <f>IF(AO34="","",MAX(C34:D43,U34:V43)+1)</f>
        <v>13</v>
      </c>
      <c r="AN34" s="598"/>
      <c r="AO34" s="599" t="str">
        <f>IF('各会計、関係団体の財政状況及び健全化判断比率'!B35="","",'各会計、関係団体の財政状況及び健全化判断比率'!B35)</f>
        <v>水道事業会計</v>
      </c>
      <c r="AP34" s="599"/>
      <c r="AQ34" s="599"/>
      <c r="AR34" s="599"/>
      <c r="AS34" s="599"/>
      <c r="AT34" s="599"/>
      <c r="AU34" s="599"/>
      <c r="AV34" s="599"/>
      <c r="AW34" s="599"/>
      <c r="AX34" s="599"/>
      <c r="AY34" s="599"/>
      <c r="AZ34" s="599"/>
      <c r="BA34" s="599"/>
      <c r="BB34" s="599"/>
      <c r="BC34" s="599"/>
      <c r="BD34" s="167"/>
      <c r="BE34" s="598">
        <f>IF(BG34="","",MAX(C34:D43,U34:V43,AM34:AN43)+1)</f>
        <v>15</v>
      </c>
      <c r="BF34" s="598"/>
      <c r="BG34" s="599" t="str">
        <f>IF('各会計、関係団体の財政状況及び健全化判断比率'!B37="","",'各会計、関係団体の財政状況及び健全化判断比率'!B37)</f>
        <v>川口市下水道事業特別会計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戸田競艇組合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埼玉高速鉄道</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看護学校事業</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介護保険事業</v>
      </c>
      <c r="X35" s="599"/>
      <c r="Y35" s="599"/>
      <c r="Z35" s="599"/>
      <c r="AA35" s="599"/>
      <c r="AB35" s="599"/>
      <c r="AC35" s="599"/>
      <c r="AD35" s="599"/>
      <c r="AE35" s="599"/>
      <c r="AF35" s="599"/>
      <c r="AG35" s="599"/>
      <c r="AH35" s="599"/>
      <c r="AI35" s="599"/>
      <c r="AJ35" s="599"/>
      <c r="AK35" s="599"/>
      <c r="AL35" s="167"/>
      <c r="AM35" s="598">
        <f t="shared" ref="AM35:AM43" si="0">IF(AO35="","",AM34+1)</f>
        <v>14</v>
      </c>
      <c r="AN35" s="598"/>
      <c r="AO35" s="599" t="str">
        <f>IF('各会計、関係団体の財政状況及び健全化判断比率'!B36="","",'各会計、関係団体の財政状況及び健全化判断比率'!B36)</f>
        <v>病院事業会計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彩の国さいたま人づくり広域連合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埼玉県信用保証協会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学童等災害共済事業</v>
      </c>
      <c r="F36" s="599"/>
      <c r="G36" s="599"/>
      <c r="H36" s="599"/>
      <c r="I36" s="599"/>
      <c r="J36" s="599"/>
      <c r="K36" s="599"/>
      <c r="L36" s="599"/>
      <c r="M36" s="599"/>
      <c r="N36" s="599"/>
      <c r="O36" s="599"/>
      <c r="P36" s="599"/>
      <c r="Q36" s="599"/>
      <c r="R36" s="599"/>
      <c r="S36" s="599"/>
      <c r="T36" s="167"/>
      <c r="U36" s="598">
        <f t="shared" ref="U36:U43" si="4">IF(W36="","",U35+1)</f>
        <v>8</v>
      </c>
      <c r="V36" s="598"/>
      <c r="W36" s="599" t="str">
        <f>IF('各会計、関係団体の財政状況及び健全化判断比率'!B30="","",'各会計、関係団体の財政状況及び健全化判断比率'!B30)</f>
        <v>後期高齢者医療事業</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埼玉県後期高齢者医療広域連合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川口中小企業共済協会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川口都市計画土地区画整理事業</v>
      </c>
      <c r="F37" s="599"/>
      <c r="G37" s="599"/>
      <c r="H37" s="599"/>
      <c r="I37" s="599"/>
      <c r="J37" s="599"/>
      <c r="K37" s="599"/>
      <c r="L37" s="599"/>
      <c r="M37" s="599"/>
      <c r="N37" s="599"/>
      <c r="O37" s="599"/>
      <c r="P37" s="599"/>
      <c r="Q37" s="599"/>
      <c r="R37" s="599"/>
      <c r="S37" s="599"/>
      <c r="T37" s="167"/>
      <c r="U37" s="598">
        <f t="shared" si="4"/>
        <v>9</v>
      </c>
      <c r="V37" s="598"/>
      <c r="W37" s="599" t="str">
        <f>IF('各会計、関係団体の財政状況及び健全化判断比率'!B31="","",'各会計、関係団体の財政状況及び健全化判断比率'!B31)</f>
        <v>川口駅西口地下公共駐車場事業</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19</v>
      </c>
      <c r="BX37" s="598"/>
      <c r="BY37" s="599" t="str">
        <f>IF('各会計、関係団体の財政状況及び健全化判断比率'!B71="","",'各会計、関係団体の財政状況及び健全化判断比率'!B71)</f>
        <v>埼玉県後期高齢者医療広域連合</v>
      </c>
      <c r="BZ37" s="599"/>
      <c r="CA37" s="599"/>
      <c r="CB37" s="599"/>
      <c r="CC37" s="599"/>
      <c r="CD37" s="599"/>
      <c r="CE37" s="599"/>
      <c r="CF37" s="599"/>
      <c r="CG37" s="599"/>
      <c r="CH37" s="599"/>
      <c r="CI37" s="599"/>
      <c r="CJ37" s="599"/>
      <c r="CK37" s="599"/>
      <c r="CL37" s="599"/>
      <c r="CM37" s="599"/>
      <c r="CN37" s="167"/>
      <c r="CO37" s="598">
        <f t="shared" si="3"/>
        <v>23</v>
      </c>
      <c r="CP37" s="598"/>
      <c r="CQ37" s="599" t="str">
        <f>IF('各会計、関係団体の財政状況及び健全化判断比率'!BS10="","",'各会計、関係団体の財政状況及び健全化判断比率'!BS10)</f>
        <v>川口土地開発公社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v>
      </c>
      <c r="DH37" s="600"/>
      <c r="DI37" s="171"/>
      <c r="DJ37" s="139"/>
      <c r="DK37" s="139"/>
      <c r="DL37" s="139"/>
      <c r="DM37" s="139"/>
      <c r="DN37" s="139"/>
      <c r="DO37" s="139"/>
    </row>
    <row r="38" spans="1:119" ht="32.25" customHeight="1">
      <c r="A38" s="140"/>
      <c r="B38" s="166"/>
      <c r="C38" s="598">
        <f t="shared" ref="C38:C43" si="5">IF(E38="","",C37+1)</f>
        <v>5</v>
      </c>
      <c r="D38" s="598"/>
      <c r="E38" s="599" t="str">
        <f>IF('各会計、関係団体の財政状況及び健全化判断比率'!B11="","",'各会計、関係団体の財政状況及び健全化判断比率'!B11)</f>
        <v>公共用地取得事業</v>
      </c>
      <c r="F38" s="599"/>
      <c r="G38" s="599"/>
      <c r="H38" s="599"/>
      <c r="I38" s="599"/>
      <c r="J38" s="599"/>
      <c r="K38" s="599"/>
      <c r="L38" s="599"/>
      <c r="M38" s="599"/>
      <c r="N38" s="599"/>
      <c r="O38" s="599"/>
      <c r="P38" s="599"/>
      <c r="Q38" s="599"/>
      <c r="R38" s="599"/>
      <c r="S38" s="599"/>
      <c r="T38" s="167"/>
      <c r="U38" s="598">
        <f t="shared" si="4"/>
        <v>10</v>
      </c>
      <c r="V38" s="598"/>
      <c r="W38" s="599" t="str">
        <f>IF('各会計、関係団体の財政状況及び健全化判断比率'!B32="","",'各会計、関係団体の財政状況及び健全化判断比率'!B32)</f>
        <v>川口駅東口地下公共駐車場事業</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24</v>
      </c>
      <c r="CP38" s="598"/>
      <c r="CQ38" s="599" t="str">
        <f>IF('各会計、関係団体の財政状況及び健全化判断比率'!BS11="","",'各会計、関係団体の財政状況及び健全化判断比率'!BS11)</f>
        <v>川口産業振興公社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f t="shared" si="4"/>
        <v>11</v>
      </c>
      <c r="V39" s="598"/>
      <c r="W39" s="599" t="str">
        <f>IF('各会計、関係団体の財政状況及び健全化判断比率'!B33="","",'各会計、関係団体の財政状況及び健全化判断比率'!B33)</f>
        <v>交通災害共済事業</v>
      </c>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25</v>
      </c>
      <c r="CP39" s="598"/>
      <c r="CQ39" s="599" t="str">
        <f>IF('各会計、関係団体の財政状況及び健全化判断比率'!BS12="","",'各会計、関係団体の財政状況及び健全化判断比率'!BS12)</f>
        <v>川口都市開発</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f t="shared" si="4"/>
        <v>12</v>
      </c>
      <c r="V40" s="598"/>
      <c r="W40" s="599" t="str">
        <f>IF('各会計、関係団体の財政状況及び健全化判断比率'!B34="","",'各会計、関係団体の財政状況及び健全化判断比率'!B34)</f>
        <v>小型自動車競走事業</v>
      </c>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26</v>
      </c>
      <c r="CP40" s="598"/>
      <c r="CQ40" s="599" t="str">
        <f>IF('各会計、関係団体の財政状況及び健全化判断比率'!BS13="","",'各会計、関係団体の財政状況及び健全化判断比率'!BS13)</f>
        <v>川口勤労福祉サービスセンター</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27</v>
      </c>
      <c r="CP41" s="598"/>
      <c r="CQ41" s="599" t="str">
        <f>IF('各会計、関係団体の財政状況及び健全化判断比率'!BS14="","",'各会計、関係団体の財政状況及び健全化判断比率'!BS14)</f>
        <v>川口市スポーツ協会</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28</v>
      </c>
      <c r="CP42" s="598"/>
      <c r="CQ42" s="599" t="str">
        <f>IF('各会計、関係団体の財政状況及び健全化判断比率'!BS15="","",'各会計、関係団体の財政状況及び健全化判断比率'!BS15)</f>
        <v>川口市総合文化センター</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29</v>
      </c>
      <c r="CP43" s="598"/>
      <c r="CQ43" s="599" t="str">
        <f>IF('各会計、関係団体の財政状況及び健全化判断比率'!BS16="","",'各会計、関係団体の財政状況及び健全化判断比率'!BS16)</f>
        <v>川口緑化センター</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7" t="s">
        <v>535</v>
      </c>
      <c r="D34" s="1187"/>
      <c r="E34" s="1188"/>
      <c r="F34" s="32">
        <v>18.71</v>
      </c>
      <c r="G34" s="33">
        <v>15.2</v>
      </c>
      <c r="H34" s="33">
        <v>13.14</v>
      </c>
      <c r="I34" s="33">
        <v>8</v>
      </c>
      <c r="J34" s="34">
        <v>7.66</v>
      </c>
      <c r="K34" s="22"/>
      <c r="L34" s="22"/>
      <c r="M34" s="22"/>
      <c r="N34" s="22"/>
      <c r="O34" s="22"/>
      <c r="P34" s="22"/>
    </row>
    <row r="35" spans="1:16" ht="39" customHeight="1">
      <c r="A35" s="22"/>
      <c r="B35" s="35"/>
      <c r="C35" s="1181" t="s">
        <v>536</v>
      </c>
      <c r="D35" s="1182"/>
      <c r="E35" s="1183"/>
      <c r="F35" s="36">
        <v>6.56</v>
      </c>
      <c r="G35" s="37">
        <v>6.6</v>
      </c>
      <c r="H35" s="37">
        <v>6.05</v>
      </c>
      <c r="I35" s="37">
        <v>5.46</v>
      </c>
      <c r="J35" s="38">
        <v>5.73</v>
      </c>
      <c r="K35" s="22"/>
      <c r="L35" s="22"/>
      <c r="M35" s="22"/>
      <c r="N35" s="22"/>
      <c r="O35" s="22"/>
      <c r="P35" s="22"/>
    </row>
    <row r="36" spans="1:16" ht="39" customHeight="1">
      <c r="A36" s="22"/>
      <c r="B36" s="35"/>
      <c r="C36" s="1181" t="s">
        <v>537</v>
      </c>
      <c r="D36" s="1182"/>
      <c r="E36" s="1183"/>
      <c r="F36" s="36">
        <v>4.57</v>
      </c>
      <c r="G36" s="37">
        <v>4.8600000000000003</v>
      </c>
      <c r="H36" s="37">
        <v>5.38</v>
      </c>
      <c r="I36" s="37">
        <v>5.09</v>
      </c>
      <c r="J36" s="38">
        <v>4.18</v>
      </c>
      <c r="K36" s="22"/>
      <c r="L36" s="22"/>
      <c r="M36" s="22"/>
      <c r="N36" s="22"/>
      <c r="O36" s="22"/>
      <c r="P36" s="22"/>
    </row>
    <row r="37" spans="1:16" ht="39" customHeight="1">
      <c r="A37" s="22"/>
      <c r="B37" s="35"/>
      <c r="C37" s="1181" t="s">
        <v>538</v>
      </c>
      <c r="D37" s="1182"/>
      <c r="E37" s="1183"/>
      <c r="F37" s="36">
        <v>0.75</v>
      </c>
      <c r="G37" s="37">
        <v>0.93</v>
      </c>
      <c r="H37" s="37">
        <v>0.96</v>
      </c>
      <c r="I37" s="37">
        <v>0.61</v>
      </c>
      <c r="J37" s="38">
        <v>0.72</v>
      </c>
      <c r="K37" s="22"/>
      <c r="L37" s="22"/>
      <c r="M37" s="22"/>
      <c r="N37" s="22"/>
      <c r="O37" s="22"/>
      <c r="P37" s="22"/>
    </row>
    <row r="38" spans="1:16" ht="39" customHeight="1">
      <c r="A38" s="22"/>
      <c r="B38" s="35"/>
      <c r="C38" s="1181" t="s">
        <v>539</v>
      </c>
      <c r="D38" s="1182"/>
      <c r="E38" s="1183"/>
      <c r="F38" s="36">
        <v>1.05</v>
      </c>
      <c r="G38" s="37">
        <v>0.72</v>
      </c>
      <c r="H38" s="37">
        <v>0.67</v>
      </c>
      <c r="I38" s="37">
        <v>0.52</v>
      </c>
      <c r="J38" s="38">
        <v>0.31</v>
      </c>
      <c r="K38" s="22"/>
      <c r="L38" s="22"/>
      <c r="M38" s="22"/>
      <c r="N38" s="22"/>
      <c r="O38" s="22"/>
      <c r="P38" s="22"/>
    </row>
    <row r="39" spans="1:16" ht="39" customHeight="1">
      <c r="A39" s="22"/>
      <c r="B39" s="35"/>
      <c r="C39" s="1181" t="s">
        <v>540</v>
      </c>
      <c r="D39" s="1182"/>
      <c r="E39" s="1183"/>
      <c r="F39" s="36">
        <v>0.04</v>
      </c>
      <c r="G39" s="37">
        <v>0.03</v>
      </c>
      <c r="H39" s="37">
        <v>0.03</v>
      </c>
      <c r="I39" s="37">
        <v>0.03</v>
      </c>
      <c r="J39" s="38">
        <v>0.03</v>
      </c>
      <c r="K39" s="22"/>
      <c r="L39" s="22"/>
      <c r="M39" s="22"/>
      <c r="N39" s="22"/>
      <c r="O39" s="22"/>
      <c r="P39" s="22"/>
    </row>
    <row r="40" spans="1:16" ht="39" customHeight="1">
      <c r="A40" s="22"/>
      <c r="B40" s="35"/>
      <c r="C40" s="1181" t="s">
        <v>541</v>
      </c>
      <c r="D40" s="1182"/>
      <c r="E40" s="1183"/>
      <c r="F40" s="36">
        <v>0.02</v>
      </c>
      <c r="G40" s="37">
        <v>0.02</v>
      </c>
      <c r="H40" s="37">
        <v>0.02</v>
      </c>
      <c r="I40" s="37">
        <v>0.02</v>
      </c>
      <c r="J40" s="38">
        <v>0.01</v>
      </c>
      <c r="K40" s="22"/>
      <c r="L40" s="22"/>
      <c r="M40" s="22"/>
      <c r="N40" s="22"/>
      <c r="O40" s="22"/>
      <c r="P40" s="22"/>
    </row>
    <row r="41" spans="1:16" ht="39" customHeight="1">
      <c r="A41" s="22"/>
      <c r="B41" s="35"/>
      <c r="C41" s="1181" t="s">
        <v>542</v>
      </c>
      <c r="D41" s="1182"/>
      <c r="E41" s="1183"/>
      <c r="F41" s="36">
        <v>0</v>
      </c>
      <c r="G41" s="37">
        <v>0</v>
      </c>
      <c r="H41" s="37">
        <v>0</v>
      </c>
      <c r="I41" s="37">
        <v>0</v>
      </c>
      <c r="J41" s="38">
        <v>0</v>
      </c>
      <c r="K41" s="22"/>
      <c r="L41" s="22"/>
      <c r="M41" s="22"/>
      <c r="N41" s="22"/>
      <c r="O41" s="22"/>
      <c r="P41" s="22"/>
    </row>
    <row r="42" spans="1:16" ht="39" customHeight="1">
      <c r="A42" s="22"/>
      <c r="B42" s="39"/>
      <c r="C42" s="1181" t="s">
        <v>543</v>
      </c>
      <c r="D42" s="1182"/>
      <c r="E42" s="1183"/>
      <c r="F42" s="36" t="s">
        <v>489</v>
      </c>
      <c r="G42" s="37" t="s">
        <v>489</v>
      </c>
      <c r="H42" s="37" t="s">
        <v>489</v>
      </c>
      <c r="I42" s="37" t="s">
        <v>489</v>
      </c>
      <c r="J42" s="38" t="s">
        <v>489</v>
      </c>
      <c r="K42" s="22"/>
      <c r="L42" s="22"/>
      <c r="M42" s="22"/>
      <c r="N42" s="22"/>
      <c r="O42" s="22"/>
      <c r="P42" s="22"/>
    </row>
    <row r="43" spans="1:16" ht="39" customHeight="1" thickBot="1">
      <c r="A43" s="22"/>
      <c r="B43" s="40"/>
      <c r="C43" s="1184" t="s">
        <v>544</v>
      </c>
      <c r="D43" s="1185"/>
      <c r="E43" s="1186"/>
      <c r="F43" s="41">
        <v>0</v>
      </c>
      <c r="G43" s="42">
        <v>0.19</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7" t="s">
        <v>11</v>
      </c>
      <c r="C45" s="1198"/>
      <c r="D45" s="58"/>
      <c r="E45" s="1203" t="s">
        <v>12</v>
      </c>
      <c r="F45" s="1203"/>
      <c r="G45" s="1203"/>
      <c r="H45" s="1203"/>
      <c r="I45" s="1203"/>
      <c r="J45" s="1204"/>
      <c r="K45" s="59">
        <v>16049</v>
      </c>
      <c r="L45" s="60">
        <v>15863</v>
      </c>
      <c r="M45" s="60">
        <v>16468</v>
      </c>
      <c r="N45" s="60">
        <v>16460</v>
      </c>
      <c r="O45" s="61">
        <v>15734</v>
      </c>
      <c r="P45" s="48"/>
      <c r="Q45" s="48"/>
      <c r="R45" s="48"/>
      <c r="S45" s="48"/>
      <c r="T45" s="48"/>
      <c r="U45" s="48"/>
    </row>
    <row r="46" spans="1:21" ht="30.75" customHeight="1">
      <c r="A46" s="48"/>
      <c r="B46" s="1199"/>
      <c r="C46" s="1200"/>
      <c r="D46" s="62"/>
      <c r="E46" s="1191" t="s">
        <v>13</v>
      </c>
      <c r="F46" s="1191"/>
      <c r="G46" s="1191"/>
      <c r="H46" s="1191"/>
      <c r="I46" s="1191"/>
      <c r="J46" s="1192"/>
      <c r="K46" s="63" t="s">
        <v>489</v>
      </c>
      <c r="L46" s="64" t="s">
        <v>489</v>
      </c>
      <c r="M46" s="64" t="s">
        <v>489</v>
      </c>
      <c r="N46" s="64" t="s">
        <v>489</v>
      </c>
      <c r="O46" s="65" t="s">
        <v>489</v>
      </c>
      <c r="P46" s="48"/>
      <c r="Q46" s="48"/>
      <c r="R46" s="48"/>
      <c r="S46" s="48"/>
      <c r="T46" s="48"/>
      <c r="U46" s="48"/>
    </row>
    <row r="47" spans="1:21" ht="30.75" customHeight="1">
      <c r="A47" s="48"/>
      <c r="B47" s="1199"/>
      <c r="C47" s="1200"/>
      <c r="D47" s="62"/>
      <c r="E47" s="1191" t="s">
        <v>14</v>
      </c>
      <c r="F47" s="1191"/>
      <c r="G47" s="1191"/>
      <c r="H47" s="1191"/>
      <c r="I47" s="1191"/>
      <c r="J47" s="1192"/>
      <c r="K47" s="63" t="s">
        <v>489</v>
      </c>
      <c r="L47" s="64" t="s">
        <v>489</v>
      </c>
      <c r="M47" s="64" t="s">
        <v>489</v>
      </c>
      <c r="N47" s="64" t="s">
        <v>489</v>
      </c>
      <c r="O47" s="65" t="s">
        <v>489</v>
      </c>
      <c r="P47" s="48"/>
      <c r="Q47" s="48"/>
      <c r="R47" s="48"/>
      <c r="S47" s="48"/>
      <c r="T47" s="48"/>
      <c r="U47" s="48"/>
    </row>
    <row r="48" spans="1:21" ht="30.75" customHeight="1">
      <c r="A48" s="48"/>
      <c r="B48" s="1199"/>
      <c r="C48" s="1200"/>
      <c r="D48" s="62"/>
      <c r="E48" s="1191" t="s">
        <v>15</v>
      </c>
      <c r="F48" s="1191"/>
      <c r="G48" s="1191"/>
      <c r="H48" s="1191"/>
      <c r="I48" s="1191"/>
      <c r="J48" s="1192"/>
      <c r="K48" s="63">
        <v>3175</v>
      </c>
      <c r="L48" s="64">
        <v>3223</v>
      </c>
      <c r="M48" s="64">
        <v>3110</v>
      </c>
      <c r="N48" s="64">
        <v>3062</v>
      </c>
      <c r="O48" s="65">
        <v>2646</v>
      </c>
      <c r="P48" s="48"/>
      <c r="Q48" s="48"/>
      <c r="R48" s="48"/>
      <c r="S48" s="48"/>
      <c r="T48" s="48"/>
      <c r="U48" s="48"/>
    </row>
    <row r="49" spans="1:21" ht="30.75" customHeight="1">
      <c r="A49" s="48"/>
      <c r="B49" s="1199"/>
      <c r="C49" s="1200"/>
      <c r="D49" s="62"/>
      <c r="E49" s="1191" t="s">
        <v>16</v>
      </c>
      <c r="F49" s="1191"/>
      <c r="G49" s="1191"/>
      <c r="H49" s="1191"/>
      <c r="I49" s="1191"/>
      <c r="J49" s="1192"/>
      <c r="K49" s="63" t="s">
        <v>489</v>
      </c>
      <c r="L49" s="64" t="s">
        <v>489</v>
      </c>
      <c r="M49" s="64" t="s">
        <v>489</v>
      </c>
      <c r="N49" s="64" t="s">
        <v>489</v>
      </c>
      <c r="O49" s="65" t="s">
        <v>489</v>
      </c>
      <c r="P49" s="48"/>
      <c r="Q49" s="48"/>
      <c r="R49" s="48"/>
      <c r="S49" s="48"/>
      <c r="T49" s="48"/>
      <c r="U49" s="48"/>
    </row>
    <row r="50" spans="1:21" ht="30.75" customHeight="1">
      <c r="A50" s="48"/>
      <c r="B50" s="1199"/>
      <c r="C50" s="1200"/>
      <c r="D50" s="62"/>
      <c r="E50" s="1191" t="s">
        <v>17</v>
      </c>
      <c r="F50" s="1191"/>
      <c r="G50" s="1191"/>
      <c r="H50" s="1191"/>
      <c r="I50" s="1191"/>
      <c r="J50" s="1192"/>
      <c r="K50" s="63">
        <v>2393</v>
      </c>
      <c r="L50" s="64">
        <v>3915</v>
      </c>
      <c r="M50" s="64">
        <v>1610</v>
      </c>
      <c r="N50" s="64">
        <v>112</v>
      </c>
      <c r="O50" s="65">
        <v>1152</v>
      </c>
      <c r="P50" s="48"/>
      <c r="Q50" s="48"/>
      <c r="R50" s="48"/>
      <c r="S50" s="48"/>
      <c r="T50" s="48"/>
      <c r="U50" s="48"/>
    </row>
    <row r="51" spans="1:21" ht="30.75" customHeight="1">
      <c r="A51" s="48"/>
      <c r="B51" s="1201"/>
      <c r="C51" s="1202"/>
      <c r="D51" s="66"/>
      <c r="E51" s="1191" t="s">
        <v>18</v>
      </c>
      <c r="F51" s="1191"/>
      <c r="G51" s="1191"/>
      <c r="H51" s="1191"/>
      <c r="I51" s="1191"/>
      <c r="J51" s="1192"/>
      <c r="K51" s="63">
        <v>11</v>
      </c>
      <c r="L51" s="64">
        <v>16</v>
      </c>
      <c r="M51" s="64">
        <v>16</v>
      </c>
      <c r="N51" s="64">
        <v>8</v>
      </c>
      <c r="O51" s="65" t="s">
        <v>489</v>
      </c>
      <c r="P51" s="48"/>
      <c r="Q51" s="48"/>
      <c r="R51" s="48"/>
      <c r="S51" s="48"/>
      <c r="T51" s="48"/>
      <c r="U51" s="48"/>
    </row>
    <row r="52" spans="1:21" ht="30.75" customHeight="1">
      <c r="A52" s="48"/>
      <c r="B52" s="1189" t="s">
        <v>19</v>
      </c>
      <c r="C52" s="1190"/>
      <c r="D52" s="66"/>
      <c r="E52" s="1191" t="s">
        <v>20</v>
      </c>
      <c r="F52" s="1191"/>
      <c r="G52" s="1191"/>
      <c r="H52" s="1191"/>
      <c r="I52" s="1191"/>
      <c r="J52" s="1192"/>
      <c r="K52" s="63">
        <v>14582</v>
      </c>
      <c r="L52" s="64">
        <v>14679</v>
      </c>
      <c r="M52" s="64">
        <v>16231</v>
      </c>
      <c r="N52" s="64">
        <v>15416</v>
      </c>
      <c r="O52" s="65">
        <v>15404</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7046</v>
      </c>
      <c r="L53" s="69">
        <v>8338</v>
      </c>
      <c r="M53" s="69">
        <v>4973</v>
      </c>
      <c r="N53" s="69">
        <v>4226</v>
      </c>
      <c r="O53" s="70">
        <v>4128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05" t="s">
        <v>24</v>
      </c>
      <c r="C41" s="1206"/>
      <c r="D41" s="81"/>
      <c r="E41" s="1211" t="s">
        <v>25</v>
      </c>
      <c r="F41" s="1211"/>
      <c r="G41" s="1211"/>
      <c r="H41" s="1212"/>
      <c r="I41" s="82">
        <v>138226</v>
      </c>
      <c r="J41" s="83">
        <v>164600</v>
      </c>
      <c r="K41" s="83">
        <v>165473</v>
      </c>
      <c r="L41" s="83">
        <v>161518</v>
      </c>
      <c r="M41" s="84">
        <v>162525</v>
      </c>
    </row>
    <row r="42" spans="2:13" ht="27.75" customHeight="1">
      <c r="B42" s="1207"/>
      <c r="C42" s="1208"/>
      <c r="D42" s="85"/>
      <c r="E42" s="1213" t="s">
        <v>26</v>
      </c>
      <c r="F42" s="1213"/>
      <c r="G42" s="1213"/>
      <c r="H42" s="1214"/>
      <c r="I42" s="86">
        <v>44644</v>
      </c>
      <c r="J42" s="87">
        <v>17437</v>
      </c>
      <c r="K42" s="87">
        <v>16010</v>
      </c>
      <c r="L42" s="87">
        <v>15086</v>
      </c>
      <c r="M42" s="88">
        <v>13724</v>
      </c>
    </row>
    <row r="43" spans="2:13" ht="27.75" customHeight="1">
      <c r="B43" s="1207"/>
      <c r="C43" s="1208"/>
      <c r="D43" s="85"/>
      <c r="E43" s="1213" t="s">
        <v>27</v>
      </c>
      <c r="F43" s="1213"/>
      <c r="G43" s="1213"/>
      <c r="H43" s="1214"/>
      <c r="I43" s="86">
        <v>37666</v>
      </c>
      <c r="J43" s="87">
        <v>36372</v>
      </c>
      <c r="K43" s="87">
        <v>37327</v>
      </c>
      <c r="L43" s="87">
        <v>35717</v>
      </c>
      <c r="M43" s="88">
        <v>32339</v>
      </c>
    </row>
    <row r="44" spans="2:13" ht="27.75" customHeight="1">
      <c r="B44" s="1207"/>
      <c r="C44" s="1208"/>
      <c r="D44" s="85"/>
      <c r="E44" s="1213" t="s">
        <v>28</v>
      </c>
      <c r="F44" s="1213"/>
      <c r="G44" s="1213"/>
      <c r="H44" s="1214"/>
      <c r="I44" s="86" t="s">
        <v>489</v>
      </c>
      <c r="J44" s="87" t="s">
        <v>489</v>
      </c>
      <c r="K44" s="87" t="s">
        <v>489</v>
      </c>
      <c r="L44" s="87" t="s">
        <v>489</v>
      </c>
      <c r="M44" s="88" t="s">
        <v>489</v>
      </c>
    </row>
    <row r="45" spans="2:13" ht="27.75" customHeight="1">
      <c r="B45" s="1207"/>
      <c r="C45" s="1208"/>
      <c r="D45" s="85"/>
      <c r="E45" s="1213" t="s">
        <v>29</v>
      </c>
      <c r="F45" s="1213"/>
      <c r="G45" s="1213"/>
      <c r="H45" s="1214"/>
      <c r="I45" s="86">
        <v>26161</v>
      </c>
      <c r="J45" s="87">
        <v>25127</v>
      </c>
      <c r="K45" s="87">
        <v>23332</v>
      </c>
      <c r="L45" s="87">
        <v>22482</v>
      </c>
      <c r="M45" s="88">
        <v>23340</v>
      </c>
    </row>
    <row r="46" spans="2:13" ht="27.75" customHeight="1">
      <c r="B46" s="1207"/>
      <c r="C46" s="1208"/>
      <c r="D46" s="89"/>
      <c r="E46" s="1213" t="s">
        <v>30</v>
      </c>
      <c r="F46" s="1213"/>
      <c r="G46" s="1213"/>
      <c r="H46" s="1214"/>
      <c r="I46" s="86">
        <v>7411</v>
      </c>
      <c r="J46" s="87">
        <v>6447</v>
      </c>
      <c r="K46" s="87">
        <v>908</v>
      </c>
      <c r="L46" s="87">
        <v>1092</v>
      </c>
      <c r="M46" s="88">
        <v>1203</v>
      </c>
    </row>
    <row r="47" spans="2:13" ht="27.75" customHeight="1">
      <c r="B47" s="1207"/>
      <c r="C47" s="1208"/>
      <c r="D47" s="90"/>
      <c r="E47" s="1215" t="s">
        <v>31</v>
      </c>
      <c r="F47" s="1216"/>
      <c r="G47" s="1216"/>
      <c r="H47" s="1217"/>
      <c r="I47" s="86" t="s">
        <v>489</v>
      </c>
      <c r="J47" s="87" t="s">
        <v>489</v>
      </c>
      <c r="K47" s="87" t="s">
        <v>489</v>
      </c>
      <c r="L47" s="87" t="s">
        <v>489</v>
      </c>
      <c r="M47" s="88" t="s">
        <v>489</v>
      </c>
    </row>
    <row r="48" spans="2:13" ht="27.75" customHeight="1">
      <c r="B48" s="1207"/>
      <c r="C48" s="1208"/>
      <c r="D48" s="85"/>
      <c r="E48" s="1213" t="s">
        <v>32</v>
      </c>
      <c r="F48" s="1213"/>
      <c r="G48" s="1213"/>
      <c r="H48" s="1214"/>
      <c r="I48" s="86" t="s">
        <v>489</v>
      </c>
      <c r="J48" s="87" t="s">
        <v>489</v>
      </c>
      <c r="K48" s="87" t="s">
        <v>489</v>
      </c>
      <c r="L48" s="87" t="s">
        <v>489</v>
      </c>
      <c r="M48" s="88" t="s">
        <v>489</v>
      </c>
    </row>
    <row r="49" spans="2:13" ht="27.75" customHeight="1">
      <c r="B49" s="1209"/>
      <c r="C49" s="1210"/>
      <c r="D49" s="85"/>
      <c r="E49" s="1213" t="s">
        <v>33</v>
      </c>
      <c r="F49" s="1213"/>
      <c r="G49" s="1213"/>
      <c r="H49" s="1214"/>
      <c r="I49" s="86" t="s">
        <v>489</v>
      </c>
      <c r="J49" s="87" t="s">
        <v>489</v>
      </c>
      <c r="K49" s="87" t="s">
        <v>489</v>
      </c>
      <c r="L49" s="87" t="s">
        <v>489</v>
      </c>
      <c r="M49" s="88" t="s">
        <v>489</v>
      </c>
    </row>
    <row r="50" spans="2:13" ht="27.75" customHeight="1">
      <c r="B50" s="1218" t="s">
        <v>34</v>
      </c>
      <c r="C50" s="1219"/>
      <c r="D50" s="91"/>
      <c r="E50" s="1213" t="s">
        <v>35</v>
      </c>
      <c r="F50" s="1213"/>
      <c r="G50" s="1213"/>
      <c r="H50" s="1214"/>
      <c r="I50" s="86">
        <v>29589</v>
      </c>
      <c r="J50" s="87">
        <v>35957</v>
      </c>
      <c r="K50" s="87">
        <v>41743</v>
      </c>
      <c r="L50" s="87">
        <v>53279</v>
      </c>
      <c r="M50" s="88">
        <v>51933</v>
      </c>
    </row>
    <row r="51" spans="2:13" ht="27.75" customHeight="1">
      <c r="B51" s="1207"/>
      <c r="C51" s="1208"/>
      <c r="D51" s="85"/>
      <c r="E51" s="1213" t="s">
        <v>36</v>
      </c>
      <c r="F51" s="1213"/>
      <c r="G51" s="1213"/>
      <c r="H51" s="1214"/>
      <c r="I51" s="86">
        <v>59120</v>
      </c>
      <c r="J51" s="87">
        <v>57036</v>
      </c>
      <c r="K51" s="87">
        <v>54242</v>
      </c>
      <c r="L51" s="87">
        <v>57345</v>
      </c>
      <c r="M51" s="88">
        <v>60863</v>
      </c>
    </row>
    <row r="52" spans="2:13" ht="27.75" customHeight="1">
      <c r="B52" s="1209"/>
      <c r="C52" s="1210"/>
      <c r="D52" s="85"/>
      <c r="E52" s="1213" t="s">
        <v>37</v>
      </c>
      <c r="F52" s="1213"/>
      <c r="G52" s="1213"/>
      <c r="H52" s="1214"/>
      <c r="I52" s="86">
        <v>115651</v>
      </c>
      <c r="J52" s="87">
        <v>117035</v>
      </c>
      <c r="K52" s="87">
        <v>115213</v>
      </c>
      <c r="L52" s="87">
        <v>114502</v>
      </c>
      <c r="M52" s="88">
        <v>114964</v>
      </c>
    </row>
    <row r="53" spans="2:13" ht="27.75" customHeight="1" thickBot="1">
      <c r="B53" s="1220" t="s">
        <v>21</v>
      </c>
      <c r="C53" s="1221"/>
      <c r="D53" s="92"/>
      <c r="E53" s="1222" t="s">
        <v>38</v>
      </c>
      <c r="F53" s="1222"/>
      <c r="G53" s="1222"/>
      <c r="H53" s="1223"/>
      <c r="I53" s="93">
        <v>49749</v>
      </c>
      <c r="J53" s="94">
        <v>39954</v>
      </c>
      <c r="K53" s="94">
        <v>31853</v>
      </c>
      <c r="L53" s="94">
        <v>10770</v>
      </c>
      <c r="M53" s="95">
        <v>5370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L17" sqref="L1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568</v>
      </c>
      <c r="C41" s="248"/>
      <c r="D41" s="248"/>
      <c r="E41" s="248"/>
      <c r="F41" s="248"/>
      <c r="G41" s="248"/>
      <c r="H41" s="248"/>
      <c r="I41" s="248"/>
      <c r="J41" s="248"/>
      <c r="K41" s="248"/>
      <c r="L41" s="248"/>
      <c r="M41" s="248"/>
      <c r="N41" s="248"/>
      <c r="O41" s="248"/>
      <c r="P41" s="249"/>
    </row>
    <row r="42" spans="2:17">
      <c r="B42" s="250"/>
      <c r="C42" s="246"/>
      <c r="D42" s="246"/>
      <c r="E42" s="246"/>
      <c r="F42" s="246"/>
      <c r="G42" s="353" t="s">
        <v>569</v>
      </c>
      <c r="I42" s="354"/>
      <c r="J42" s="354"/>
      <c r="K42" s="354"/>
      <c r="L42" s="246"/>
      <c r="M42" s="246"/>
      <c r="N42" s="246"/>
      <c r="O42" s="246"/>
    </row>
    <row r="43" spans="2:17">
      <c r="B43" s="250"/>
      <c r="C43" s="246"/>
      <c r="D43" s="246"/>
      <c r="E43" s="246"/>
      <c r="F43" s="246"/>
      <c r="G43" s="1236" t="s">
        <v>577</v>
      </c>
      <c r="H43" s="1237"/>
      <c r="I43" s="1237"/>
      <c r="J43" s="1237"/>
      <c r="K43" s="1237"/>
      <c r="L43" s="1237"/>
      <c r="M43" s="1237"/>
      <c r="N43" s="1237"/>
      <c r="O43" s="1238"/>
    </row>
    <row r="44" spans="2:17">
      <c r="B44" s="250"/>
      <c r="C44" s="246"/>
      <c r="D44" s="246"/>
      <c r="E44" s="246"/>
      <c r="F44" s="246"/>
      <c r="G44" s="1239"/>
      <c r="H44" s="1240"/>
      <c r="I44" s="1240"/>
      <c r="J44" s="1240"/>
      <c r="K44" s="1240"/>
      <c r="L44" s="1240"/>
      <c r="M44" s="1240"/>
      <c r="N44" s="1240"/>
      <c r="O44" s="1241"/>
    </row>
    <row r="45" spans="2:17">
      <c r="B45" s="250"/>
      <c r="C45" s="246"/>
      <c r="D45" s="246"/>
      <c r="E45" s="246"/>
      <c r="F45" s="246"/>
      <c r="G45" s="1239"/>
      <c r="H45" s="1240"/>
      <c r="I45" s="1240"/>
      <c r="J45" s="1240"/>
      <c r="K45" s="1240"/>
      <c r="L45" s="1240"/>
      <c r="M45" s="1240"/>
      <c r="N45" s="1240"/>
      <c r="O45" s="1241"/>
    </row>
    <row r="46" spans="2:17">
      <c r="B46" s="250"/>
      <c r="C46" s="246"/>
      <c r="D46" s="246"/>
      <c r="E46" s="246"/>
      <c r="F46" s="246"/>
      <c r="G46" s="1239"/>
      <c r="H46" s="1240"/>
      <c r="I46" s="1240"/>
      <c r="J46" s="1240"/>
      <c r="K46" s="1240"/>
      <c r="L46" s="1240"/>
      <c r="M46" s="1240"/>
      <c r="N46" s="1240"/>
      <c r="O46" s="1241"/>
    </row>
    <row r="47" spans="2:17">
      <c r="B47" s="250"/>
      <c r="C47" s="246"/>
      <c r="D47" s="246"/>
      <c r="E47" s="246"/>
      <c r="F47" s="246"/>
      <c r="G47" s="1242"/>
      <c r="H47" s="1243"/>
      <c r="I47" s="1243"/>
      <c r="J47" s="1243"/>
      <c r="K47" s="1243"/>
      <c r="L47" s="1243"/>
      <c r="M47" s="1243"/>
      <c r="N47" s="1243"/>
      <c r="O47" s="1244"/>
    </row>
    <row r="48" spans="2:17">
      <c r="B48" s="250"/>
      <c r="C48" s="246"/>
      <c r="D48" s="246"/>
      <c r="E48" s="246"/>
      <c r="F48" s="246"/>
      <c r="G48" s="246"/>
      <c r="H48" s="355"/>
      <c r="I48" s="355"/>
      <c r="J48" s="355"/>
    </row>
    <row r="49" spans="1:17">
      <c r="B49" s="250"/>
      <c r="C49" s="246"/>
      <c r="D49" s="246"/>
      <c r="E49" s="246"/>
      <c r="F49" s="246"/>
      <c r="G49" s="245" t="s">
        <v>570</v>
      </c>
    </row>
    <row r="50" spans="1:17">
      <c r="B50" s="250"/>
      <c r="C50" s="246"/>
      <c r="D50" s="246"/>
      <c r="E50" s="246"/>
      <c r="F50" s="246"/>
      <c r="G50" s="1245"/>
      <c r="H50" s="1246"/>
      <c r="I50" s="1246"/>
      <c r="J50" s="1247"/>
      <c r="K50" s="356" t="s">
        <v>528</v>
      </c>
      <c r="L50" s="356" t="s">
        <v>529</v>
      </c>
      <c r="M50" s="356" t="s">
        <v>530</v>
      </c>
      <c r="N50" s="356" t="s">
        <v>531</v>
      </c>
      <c r="O50" s="356" t="s">
        <v>532</v>
      </c>
    </row>
    <row r="51" spans="1:17">
      <c r="B51" s="250"/>
      <c r="C51" s="246"/>
      <c r="D51" s="246"/>
      <c r="E51" s="246"/>
      <c r="F51" s="246"/>
      <c r="G51" s="1248" t="s">
        <v>571</v>
      </c>
      <c r="H51" s="1249"/>
      <c r="I51" s="1254" t="s">
        <v>572</v>
      </c>
      <c r="J51" s="1254"/>
      <c r="K51" s="1258"/>
      <c r="L51" s="1258"/>
      <c r="M51" s="1258"/>
      <c r="N51" s="1224">
        <v>11.8</v>
      </c>
      <c r="O51" s="1258"/>
    </row>
    <row r="52" spans="1:17">
      <c r="B52" s="250"/>
      <c r="C52" s="246"/>
      <c r="D52" s="246"/>
      <c r="E52" s="246"/>
      <c r="F52" s="246"/>
      <c r="G52" s="1250"/>
      <c r="H52" s="1251"/>
      <c r="I52" s="1255"/>
      <c r="J52" s="1255"/>
      <c r="K52" s="1224"/>
      <c r="L52" s="1224"/>
      <c r="M52" s="1224"/>
      <c r="N52" s="1224"/>
      <c r="O52" s="1224"/>
    </row>
    <row r="53" spans="1:17">
      <c r="A53" s="357"/>
      <c r="B53" s="250"/>
      <c r="C53" s="246"/>
      <c r="D53" s="246"/>
      <c r="E53" s="246"/>
      <c r="F53" s="246"/>
      <c r="G53" s="1250"/>
      <c r="H53" s="1251"/>
      <c r="I53" s="1234" t="s">
        <v>578</v>
      </c>
      <c r="J53" s="1234"/>
      <c r="K53" s="1259"/>
      <c r="L53" s="1259"/>
      <c r="M53" s="1259"/>
      <c r="N53" s="1256">
        <v>62.6</v>
      </c>
      <c r="O53" s="1259"/>
    </row>
    <row r="54" spans="1:17">
      <c r="A54" s="357"/>
      <c r="B54" s="250"/>
      <c r="C54" s="246"/>
      <c r="D54" s="246"/>
      <c r="E54" s="246"/>
      <c r="F54" s="246"/>
      <c r="G54" s="1252"/>
      <c r="H54" s="1253"/>
      <c r="I54" s="1234"/>
      <c r="J54" s="1234"/>
      <c r="K54" s="1257"/>
      <c r="L54" s="1257"/>
      <c r="M54" s="1257"/>
      <c r="N54" s="1257"/>
      <c r="O54" s="1257"/>
    </row>
    <row r="55" spans="1:17">
      <c r="A55" s="357"/>
      <c r="B55" s="250"/>
      <c r="C55" s="246"/>
      <c r="D55" s="246"/>
      <c r="E55" s="246"/>
      <c r="F55" s="246"/>
      <c r="G55" s="1228" t="s">
        <v>573</v>
      </c>
      <c r="H55" s="1229"/>
      <c r="I55" s="1234" t="s">
        <v>572</v>
      </c>
      <c r="J55" s="1234"/>
      <c r="K55" s="1258"/>
      <c r="L55" s="1258"/>
      <c r="M55" s="1258"/>
      <c r="N55" s="1224">
        <v>37.4</v>
      </c>
      <c r="O55" s="1258"/>
    </row>
    <row r="56" spans="1:17">
      <c r="A56" s="357"/>
      <c r="B56" s="250"/>
      <c r="C56" s="246"/>
      <c r="D56" s="246"/>
      <c r="E56" s="246"/>
      <c r="F56" s="246"/>
      <c r="G56" s="1230"/>
      <c r="H56" s="1231"/>
      <c r="I56" s="1234"/>
      <c r="J56" s="1234"/>
      <c r="K56" s="1224"/>
      <c r="L56" s="1224"/>
      <c r="M56" s="1224"/>
      <c r="N56" s="1224"/>
      <c r="O56" s="1224"/>
    </row>
    <row r="57" spans="1:17" s="357" customFormat="1">
      <c r="B57" s="358"/>
      <c r="C57" s="354"/>
      <c r="D57" s="354"/>
      <c r="E57" s="354"/>
      <c r="F57" s="354"/>
      <c r="G57" s="1230"/>
      <c r="H57" s="1231"/>
      <c r="I57" s="1226" t="s">
        <v>578</v>
      </c>
      <c r="J57" s="1226"/>
      <c r="K57" s="1259"/>
      <c r="L57" s="1259"/>
      <c r="M57" s="1259"/>
      <c r="N57" s="1256">
        <v>54.4</v>
      </c>
      <c r="O57" s="1259"/>
      <c r="P57" s="359"/>
      <c r="Q57" s="358"/>
    </row>
    <row r="58" spans="1:17" s="357" customFormat="1">
      <c r="A58" s="245"/>
      <c r="B58" s="358"/>
      <c r="C58" s="354"/>
      <c r="D58" s="354"/>
      <c r="E58" s="354"/>
      <c r="F58" s="354"/>
      <c r="G58" s="1232"/>
      <c r="H58" s="1233"/>
      <c r="I58" s="1226"/>
      <c r="J58" s="1226"/>
      <c r="K58" s="1257"/>
      <c r="L58" s="1257"/>
      <c r="M58" s="1257"/>
      <c r="N58" s="1257"/>
      <c r="O58" s="1257"/>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574</v>
      </c>
      <c r="C63" s="246"/>
      <c r="D63" s="246"/>
      <c r="E63" s="246"/>
      <c r="F63" s="246"/>
      <c r="G63" s="246"/>
      <c r="H63" s="246"/>
      <c r="I63" s="246"/>
      <c r="J63" s="246"/>
      <c r="K63" s="246"/>
      <c r="L63" s="246"/>
      <c r="M63" s="246"/>
      <c r="N63" s="246"/>
      <c r="O63" s="246"/>
    </row>
    <row r="64" spans="1:17">
      <c r="B64" s="250"/>
      <c r="C64" s="246"/>
      <c r="D64" s="246"/>
      <c r="E64" s="246"/>
      <c r="F64" s="246"/>
      <c r="G64" s="353" t="s">
        <v>569</v>
      </c>
      <c r="I64" s="354"/>
      <c r="J64" s="354"/>
      <c r="K64" s="354"/>
      <c r="L64" s="246"/>
      <c r="M64" s="246"/>
      <c r="N64" s="246"/>
      <c r="O64" s="246"/>
    </row>
    <row r="65" spans="2:30">
      <c r="B65" s="250"/>
      <c r="C65" s="246"/>
      <c r="D65" s="246"/>
      <c r="E65" s="246"/>
      <c r="F65" s="246"/>
      <c r="G65" s="1236" t="s">
        <v>579</v>
      </c>
      <c r="H65" s="1237"/>
      <c r="I65" s="1237"/>
      <c r="J65" s="1237"/>
      <c r="K65" s="1237"/>
      <c r="L65" s="1237"/>
      <c r="M65" s="1237"/>
      <c r="N65" s="1237"/>
      <c r="O65" s="1238"/>
    </row>
    <row r="66" spans="2:30">
      <c r="B66" s="250"/>
      <c r="C66" s="246"/>
      <c r="D66" s="246"/>
      <c r="E66" s="246"/>
      <c r="F66" s="246"/>
      <c r="G66" s="1239"/>
      <c r="H66" s="1240"/>
      <c r="I66" s="1240"/>
      <c r="J66" s="1240"/>
      <c r="K66" s="1240"/>
      <c r="L66" s="1240"/>
      <c r="M66" s="1240"/>
      <c r="N66" s="1240"/>
      <c r="O66" s="1241"/>
    </row>
    <row r="67" spans="2:30">
      <c r="B67" s="250"/>
      <c r="C67" s="246"/>
      <c r="D67" s="246"/>
      <c r="E67" s="246"/>
      <c r="F67" s="246"/>
      <c r="G67" s="1239"/>
      <c r="H67" s="1240"/>
      <c r="I67" s="1240"/>
      <c r="J67" s="1240"/>
      <c r="K67" s="1240"/>
      <c r="L67" s="1240"/>
      <c r="M67" s="1240"/>
      <c r="N67" s="1240"/>
      <c r="O67" s="1241"/>
    </row>
    <row r="68" spans="2:30">
      <c r="B68" s="250"/>
      <c r="C68" s="246"/>
      <c r="D68" s="246"/>
      <c r="E68" s="246"/>
      <c r="F68" s="246"/>
      <c r="G68" s="1239"/>
      <c r="H68" s="1240"/>
      <c r="I68" s="1240"/>
      <c r="J68" s="1240"/>
      <c r="K68" s="1240"/>
      <c r="L68" s="1240"/>
      <c r="M68" s="1240"/>
      <c r="N68" s="1240"/>
      <c r="O68" s="1241"/>
    </row>
    <row r="69" spans="2:30">
      <c r="B69" s="250"/>
      <c r="C69" s="246"/>
      <c r="D69" s="246"/>
      <c r="E69" s="246"/>
      <c r="F69" s="246"/>
      <c r="G69" s="1242"/>
      <c r="H69" s="1243"/>
      <c r="I69" s="1243"/>
      <c r="J69" s="1243"/>
      <c r="K69" s="1243"/>
      <c r="L69" s="1243"/>
      <c r="M69" s="1243"/>
      <c r="N69" s="1243"/>
      <c r="O69" s="1244"/>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575</v>
      </c>
      <c r="I71" s="370"/>
      <c r="J71" s="366"/>
      <c r="K71" s="366"/>
      <c r="L71" s="367"/>
      <c r="M71" s="366"/>
      <c r="N71" s="367"/>
      <c r="O71" s="368"/>
    </row>
    <row r="72" spans="2:30">
      <c r="B72" s="250"/>
      <c r="C72" s="246"/>
      <c r="D72" s="246"/>
      <c r="E72" s="246"/>
      <c r="F72" s="246"/>
      <c r="G72" s="1245"/>
      <c r="H72" s="1246"/>
      <c r="I72" s="1246"/>
      <c r="J72" s="1247"/>
      <c r="K72" s="356" t="s">
        <v>528</v>
      </c>
      <c r="L72" s="356" t="s">
        <v>529</v>
      </c>
      <c r="M72" s="356" t="s">
        <v>530</v>
      </c>
      <c r="N72" s="356" t="s">
        <v>531</v>
      </c>
      <c r="O72" s="356" t="s">
        <v>532</v>
      </c>
    </row>
    <row r="73" spans="2:30">
      <c r="B73" s="250"/>
      <c r="C73" s="246"/>
      <c r="D73" s="246"/>
      <c r="E73" s="246"/>
      <c r="F73" s="246"/>
      <c r="G73" s="1248" t="s">
        <v>571</v>
      </c>
      <c r="H73" s="1249"/>
      <c r="I73" s="1254" t="s">
        <v>572</v>
      </c>
      <c r="J73" s="1254"/>
      <c r="K73" s="1235">
        <v>56.9</v>
      </c>
      <c r="L73" s="1235">
        <v>44.8</v>
      </c>
      <c r="M73" s="1224">
        <v>35.799999999999997</v>
      </c>
      <c r="N73" s="1224">
        <v>11.8</v>
      </c>
      <c r="O73" s="1224">
        <v>5.8</v>
      </c>
      <c r="S73" s="245">
        <v>9.9</v>
      </c>
    </row>
    <row r="74" spans="2:30">
      <c r="B74" s="250"/>
      <c r="C74" s="246"/>
      <c r="D74" s="246"/>
      <c r="E74" s="246"/>
      <c r="F74" s="246"/>
      <c r="G74" s="1250"/>
      <c r="H74" s="1251"/>
      <c r="I74" s="1255"/>
      <c r="J74" s="1255"/>
      <c r="K74" s="1235"/>
      <c r="L74" s="1235"/>
      <c r="M74" s="1224"/>
      <c r="N74" s="1224"/>
      <c r="O74" s="1224"/>
    </row>
    <row r="75" spans="2:30">
      <c r="B75" s="250"/>
      <c r="C75" s="246"/>
      <c r="D75" s="246"/>
      <c r="E75" s="246"/>
      <c r="F75" s="246"/>
      <c r="G75" s="1250"/>
      <c r="H75" s="1251"/>
      <c r="I75" s="1234" t="s">
        <v>576</v>
      </c>
      <c r="J75" s="1234"/>
      <c r="K75" s="1256">
        <v>7.8</v>
      </c>
      <c r="L75" s="1256">
        <v>8.3000000000000007</v>
      </c>
      <c r="M75" s="1256">
        <v>7.6</v>
      </c>
      <c r="N75" s="1256">
        <v>6.5</v>
      </c>
      <c r="O75" s="1256">
        <v>4.9000000000000004</v>
      </c>
      <c r="U75" s="245">
        <v>81.2</v>
      </c>
      <c r="W75" s="245">
        <v>87.2</v>
      </c>
      <c r="Y75" s="245">
        <v>99.8</v>
      </c>
      <c r="AA75" s="245">
        <v>109.5</v>
      </c>
      <c r="AC75" s="245">
        <v>115.2</v>
      </c>
    </row>
    <row r="76" spans="2:30">
      <c r="B76" s="250"/>
      <c r="C76" s="246"/>
      <c r="D76" s="246"/>
      <c r="E76" s="246"/>
      <c r="F76" s="246"/>
      <c r="G76" s="1252"/>
      <c r="H76" s="1253"/>
      <c r="I76" s="1234"/>
      <c r="J76" s="1234"/>
      <c r="K76" s="1257"/>
      <c r="L76" s="1257"/>
      <c r="M76" s="1257"/>
      <c r="N76" s="1257"/>
      <c r="O76" s="1257"/>
    </row>
    <row r="77" spans="2:30">
      <c r="B77" s="250"/>
      <c r="C77" s="246"/>
      <c r="D77" s="246"/>
      <c r="E77" s="246"/>
      <c r="F77" s="246"/>
      <c r="G77" s="1228" t="s">
        <v>573</v>
      </c>
      <c r="H77" s="1229"/>
      <c r="I77" s="1234" t="s">
        <v>572</v>
      </c>
      <c r="J77" s="1234"/>
      <c r="K77" s="1235">
        <v>57.8</v>
      </c>
      <c r="L77" s="1235">
        <v>49.8</v>
      </c>
      <c r="M77" s="1224">
        <v>45.1</v>
      </c>
      <c r="N77" s="1224">
        <v>37.4</v>
      </c>
      <c r="O77" s="1224">
        <v>31</v>
      </c>
      <c r="R77" s="245">
        <v>12.3</v>
      </c>
      <c r="T77" s="245">
        <v>11.1</v>
      </c>
    </row>
    <row r="78" spans="2:30">
      <c r="B78" s="250"/>
      <c r="C78" s="246"/>
      <c r="D78" s="246"/>
      <c r="E78" s="246"/>
      <c r="F78" s="246"/>
      <c r="G78" s="1230"/>
      <c r="H78" s="1231"/>
      <c r="I78" s="1234"/>
      <c r="J78" s="1234"/>
      <c r="K78" s="1235"/>
      <c r="L78" s="1235"/>
      <c r="M78" s="1224"/>
      <c r="N78" s="1224"/>
      <c r="O78" s="1224"/>
    </row>
    <row r="79" spans="2:30">
      <c r="B79" s="250"/>
      <c r="C79" s="246"/>
      <c r="D79" s="246"/>
      <c r="E79" s="246"/>
      <c r="F79" s="246"/>
      <c r="G79" s="1230"/>
      <c r="H79" s="1231"/>
      <c r="I79" s="1225" t="s">
        <v>576</v>
      </c>
      <c r="J79" s="1226"/>
      <c r="K79" s="1227">
        <v>8.3000000000000007</v>
      </c>
      <c r="L79" s="1227">
        <v>7.7</v>
      </c>
      <c r="M79" s="1227">
        <v>7.1</v>
      </c>
      <c r="N79" s="1227">
        <v>6.3</v>
      </c>
      <c r="O79" s="1227">
        <v>5.2</v>
      </c>
      <c r="V79" s="245">
        <v>53.5</v>
      </c>
      <c r="X79" s="245">
        <v>48.2</v>
      </c>
      <c r="Z79" s="245">
        <v>34.200000000000003</v>
      </c>
      <c r="AB79" s="245">
        <v>30.3</v>
      </c>
      <c r="AD79" s="245">
        <v>28.9</v>
      </c>
    </row>
    <row r="80" spans="2:30">
      <c r="B80" s="250"/>
      <c r="C80" s="246"/>
      <c r="D80" s="246"/>
      <c r="E80" s="246"/>
      <c r="F80" s="246"/>
      <c r="G80" s="1232"/>
      <c r="H80" s="1233"/>
      <c r="I80" s="1226"/>
      <c r="J80" s="1226"/>
      <c r="K80" s="1227"/>
      <c r="L80" s="1227"/>
      <c r="M80" s="1227"/>
      <c r="N80" s="1227"/>
      <c r="O80" s="1227"/>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6" sqref="A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527</v>
      </c>
      <c r="G2" s="113"/>
      <c r="H2" s="114"/>
    </row>
    <row r="3" spans="1:8">
      <c r="A3" s="110" t="s">
        <v>520</v>
      </c>
      <c r="B3" s="115"/>
      <c r="C3" s="116"/>
      <c r="D3" s="117">
        <v>34581</v>
      </c>
      <c r="E3" s="118"/>
      <c r="F3" s="119">
        <v>39052</v>
      </c>
      <c r="G3" s="120"/>
      <c r="H3" s="121"/>
    </row>
    <row r="4" spans="1:8">
      <c r="A4" s="122"/>
      <c r="B4" s="123"/>
      <c r="C4" s="124"/>
      <c r="D4" s="125">
        <v>15763</v>
      </c>
      <c r="E4" s="126"/>
      <c r="F4" s="127">
        <v>21186</v>
      </c>
      <c r="G4" s="128"/>
      <c r="H4" s="129"/>
    </row>
    <row r="5" spans="1:8">
      <c r="A5" s="110" t="s">
        <v>522</v>
      </c>
      <c r="B5" s="115"/>
      <c r="C5" s="116"/>
      <c r="D5" s="117">
        <v>41875</v>
      </c>
      <c r="E5" s="118"/>
      <c r="F5" s="119">
        <v>41235</v>
      </c>
      <c r="G5" s="120"/>
      <c r="H5" s="121"/>
    </row>
    <row r="6" spans="1:8">
      <c r="A6" s="122"/>
      <c r="B6" s="123"/>
      <c r="C6" s="124"/>
      <c r="D6" s="125">
        <v>23380</v>
      </c>
      <c r="E6" s="126"/>
      <c r="F6" s="127">
        <v>22086</v>
      </c>
      <c r="G6" s="128"/>
      <c r="H6" s="129"/>
    </row>
    <row r="7" spans="1:8">
      <c r="A7" s="110" t="s">
        <v>523</v>
      </c>
      <c r="B7" s="115"/>
      <c r="C7" s="116"/>
      <c r="D7" s="117">
        <v>23370</v>
      </c>
      <c r="E7" s="118"/>
      <c r="F7" s="119">
        <v>41862</v>
      </c>
      <c r="G7" s="120"/>
      <c r="H7" s="121"/>
    </row>
    <row r="8" spans="1:8">
      <c r="A8" s="122"/>
      <c r="B8" s="123"/>
      <c r="C8" s="124"/>
      <c r="D8" s="125">
        <v>12507</v>
      </c>
      <c r="E8" s="126"/>
      <c r="F8" s="127">
        <v>23710</v>
      </c>
      <c r="G8" s="128"/>
      <c r="H8" s="129"/>
    </row>
    <row r="9" spans="1:8">
      <c r="A9" s="110" t="s">
        <v>524</v>
      </c>
      <c r="B9" s="115"/>
      <c r="C9" s="116"/>
      <c r="D9" s="117">
        <v>24545</v>
      </c>
      <c r="E9" s="118"/>
      <c r="F9" s="119">
        <v>43554</v>
      </c>
      <c r="G9" s="120"/>
      <c r="H9" s="121"/>
    </row>
    <row r="10" spans="1:8">
      <c r="A10" s="122"/>
      <c r="B10" s="123"/>
      <c r="C10" s="124"/>
      <c r="D10" s="125">
        <v>13013</v>
      </c>
      <c r="E10" s="126"/>
      <c r="F10" s="127">
        <v>24811</v>
      </c>
      <c r="G10" s="128"/>
      <c r="H10" s="129"/>
    </row>
    <row r="11" spans="1:8">
      <c r="A11" s="110" t="s">
        <v>525</v>
      </c>
      <c r="B11" s="115"/>
      <c r="C11" s="116"/>
      <c r="D11" s="117">
        <v>42254</v>
      </c>
      <c r="E11" s="118"/>
      <c r="F11" s="119">
        <v>42581</v>
      </c>
      <c r="G11" s="120"/>
      <c r="H11" s="121"/>
    </row>
    <row r="12" spans="1:8">
      <c r="A12" s="122"/>
      <c r="B12" s="123"/>
      <c r="C12" s="130"/>
      <c r="D12" s="125">
        <v>25471</v>
      </c>
      <c r="E12" s="126"/>
      <c r="F12" s="127">
        <v>24354</v>
      </c>
      <c r="G12" s="128"/>
      <c r="H12" s="129"/>
    </row>
    <row r="13" spans="1:8">
      <c r="A13" s="110"/>
      <c r="B13" s="115"/>
      <c r="C13" s="131"/>
      <c r="D13" s="132">
        <v>33325</v>
      </c>
      <c r="E13" s="133"/>
      <c r="F13" s="134">
        <v>41657</v>
      </c>
      <c r="G13" s="135"/>
      <c r="H13" s="121"/>
    </row>
    <row r="14" spans="1:8">
      <c r="A14" s="122"/>
      <c r="B14" s="123"/>
      <c r="C14" s="124"/>
      <c r="D14" s="125">
        <v>18027</v>
      </c>
      <c r="E14" s="126"/>
      <c r="F14" s="127">
        <v>23229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18.71</v>
      </c>
      <c r="C19" s="136">
        <f>ROUND(VALUE(SUBSTITUTE(実質収支比率等に係る経年分析!G$48,"▲","-")),2)</f>
        <v>15.21</v>
      </c>
      <c r="D19" s="136">
        <f>ROUND(VALUE(SUBSTITUTE(実質収支比率等に係る経年分析!H$48,"▲","-")),2)</f>
        <v>13.05</v>
      </c>
      <c r="E19" s="136">
        <f>ROUND(VALUE(SUBSTITUTE(実質収支比率等に係る経年分析!I$48,"▲","-")),2)</f>
        <v>8.01</v>
      </c>
      <c r="F19" s="136">
        <f>ROUND(VALUE(SUBSTITUTE(実質収支比率等に係る経年分析!J$48,"▲","-")),2)</f>
        <v>7.65</v>
      </c>
    </row>
    <row r="20" spans="1:11">
      <c r="A20" s="136" t="s">
        <v>43</v>
      </c>
      <c r="B20" s="136">
        <f>ROUND(VALUE(SUBSTITUTE(実質収支比率等に係る経年分析!F$47,"▲","-")),2)</f>
        <v>12.09</v>
      </c>
      <c r="C20" s="136">
        <f>ROUND(VALUE(SUBSTITUTE(実質収支比率等に係る経年分析!G$47,"▲","-")),2)</f>
        <v>14.4</v>
      </c>
      <c r="D20" s="136">
        <f>ROUND(VALUE(SUBSTITUTE(実質収支比率等に係る経年分析!H$47,"▲","-")),2)</f>
        <v>15.39</v>
      </c>
      <c r="E20" s="136">
        <f>ROUND(VALUE(SUBSTITUTE(実質収支比率等に係る経年分析!I$47,"▲","-")),2)</f>
        <v>21.13</v>
      </c>
      <c r="F20" s="136">
        <f>ROUND(VALUE(SUBSTITUTE(実質収支比率等に係る経年分析!J$47,"▲","-")),2)</f>
        <v>23.36</v>
      </c>
    </row>
    <row r="21" spans="1:11">
      <c r="A21" s="136" t="s">
        <v>44</v>
      </c>
      <c r="B21" s="136">
        <f>IF(ISNUMBER(VALUE(SUBSTITUTE(実質収支比率等に係る経年分析!F$49,"▲","-"))),ROUND(VALUE(SUBSTITUTE(実質収支比率等に係る経年分析!F$49,"▲","-")),2),NA())</f>
        <v>2.74</v>
      </c>
      <c r="C21" s="136">
        <f>IF(ISNUMBER(VALUE(SUBSTITUTE(実質収支比率等に係る経年分析!G$49,"▲","-"))),ROUND(VALUE(SUBSTITUTE(実質収支比率等に係る経年分析!G$49,"▲","-")),2),NA())</f>
        <v>-0.59</v>
      </c>
      <c r="D21" s="136">
        <f>IF(ISNUMBER(VALUE(SUBSTITUTE(実質収支比率等に係る経年分析!H$49,"▲","-"))),ROUND(VALUE(SUBSTITUTE(実質収支比率等に係る経年分析!H$49,"▲","-")),2),NA())</f>
        <v>-1.05</v>
      </c>
      <c r="E21" s="136">
        <f>IF(ISNUMBER(VALUE(SUBSTITUTE(実質収支比率等に係る経年分析!I$49,"▲","-"))),ROUND(VALUE(SUBSTITUTE(実質収支比率等に係る経年分析!I$49,"▲","-")),2),NA())</f>
        <v>1</v>
      </c>
      <c r="F21" s="136">
        <f>IF(ISNUMBER(VALUE(SUBSTITUTE(実質収支比率等に係る経年分析!J$49,"▲","-"))),ROUND(VALUE(SUBSTITUTE(実質収支比率等に係る経年分析!J$49,"▲","-")),2),NA())</f>
        <v>2.1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川口駅西口地下公共駐車場事業</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交通災害共済事業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後期高齢者医療事業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小型自動車競走事業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0.31</v>
      </c>
    </row>
    <row r="33" spans="1:16">
      <c r="A33" s="137" t="str">
        <f>IF(連結実質赤字比率に係る赤字・黒字の構成分析!C$37="",NA(),連結実質赤字比率に係る赤字・黒字の構成分析!C$37)</f>
        <v>介護保険事業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0.72</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4.57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4.8600000000000003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4.18</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6.56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6.05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5.46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18.71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13.14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7.66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14582</v>
      </c>
      <c r="E42" s="138"/>
      <c r="F42" s="138"/>
      <c r="G42" s="138">
        <f>'実質公債費比率（分子）の構造'!L$52</f>
        <v>14679</v>
      </c>
      <c r="H42" s="138"/>
      <c r="I42" s="138"/>
      <c r="J42" s="138">
        <f>'実質公債費比率（分子）の構造'!M$52</f>
        <v>16231</v>
      </c>
      <c r="K42" s="138"/>
      <c r="L42" s="138"/>
      <c r="M42" s="138">
        <f>'実質公債費比率（分子）の構造'!N$52</f>
        <v>15416</v>
      </c>
      <c r="N42" s="138"/>
      <c r="O42" s="138"/>
      <c r="P42" s="138">
        <f>'実質公債費比率（分子）の構造'!O$52</f>
        <v>15404</v>
      </c>
    </row>
    <row r="43" spans="1:16">
      <c r="A43" s="138" t="s">
        <v>52</v>
      </c>
      <c r="B43" s="138">
        <f>'実質公債費比率（分子）の構造'!K$51</f>
        <v>11</v>
      </c>
      <c r="C43" s="138"/>
      <c r="D43" s="138"/>
      <c r="E43" s="138">
        <f>'実質公債費比率（分子）の構造'!L$51</f>
        <v>16</v>
      </c>
      <c r="F43" s="138"/>
      <c r="G43" s="138"/>
      <c r="H43" s="138">
        <f>'実質公債費比率（分子）の構造'!M$51</f>
        <v>16</v>
      </c>
      <c r="I43" s="138"/>
      <c r="J43" s="138"/>
      <c r="K43" s="138">
        <f>'実質公債費比率（分子）の構造'!N$51</f>
        <v>8</v>
      </c>
      <c r="L43" s="138"/>
      <c r="M43" s="138"/>
      <c r="N43" s="138" t="str">
        <f>'実質公債費比率（分子）の構造'!O$51</f>
        <v>-</v>
      </c>
      <c r="O43" s="138"/>
      <c r="P43" s="138"/>
    </row>
    <row r="44" spans="1:16">
      <c r="A44" s="138" t="s">
        <v>53</v>
      </c>
      <c r="B44" s="138">
        <f>'実質公債費比率（分子）の構造'!K$50</f>
        <v>2393</v>
      </c>
      <c r="C44" s="138"/>
      <c r="D44" s="138"/>
      <c r="E44" s="138">
        <f>'実質公債費比率（分子）の構造'!L$50</f>
        <v>3915</v>
      </c>
      <c r="F44" s="138"/>
      <c r="G44" s="138"/>
      <c r="H44" s="138">
        <f>'実質公債費比率（分子）の構造'!M$50</f>
        <v>1610</v>
      </c>
      <c r="I44" s="138"/>
      <c r="J44" s="138"/>
      <c r="K44" s="138">
        <f>'実質公債費比率（分子）の構造'!N$50</f>
        <v>112</v>
      </c>
      <c r="L44" s="138"/>
      <c r="M44" s="138"/>
      <c r="N44" s="138">
        <f>'実質公債費比率（分子）の構造'!O$50</f>
        <v>1152</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3175</v>
      </c>
      <c r="C46" s="138"/>
      <c r="D46" s="138"/>
      <c r="E46" s="138">
        <f>'実質公債費比率（分子）の構造'!L$48</f>
        <v>3223</v>
      </c>
      <c r="F46" s="138"/>
      <c r="G46" s="138"/>
      <c r="H46" s="138">
        <f>'実質公債費比率（分子）の構造'!M$48</f>
        <v>3110</v>
      </c>
      <c r="I46" s="138"/>
      <c r="J46" s="138"/>
      <c r="K46" s="138">
        <f>'実質公債費比率（分子）の構造'!N$48</f>
        <v>3062</v>
      </c>
      <c r="L46" s="138"/>
      <c r="M46" s="138"/>
      <c r="N46" s="138">
        <f>'実質公債費比率（分子）の構造'!O$48</f>
        <v>2646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16049</v>
      </c>
      <c r="C49" s="138"/>
      <c r="D49" s="138"/>
      <c r="E49" s="138">
        <f>'実質公債費比率（分子）の構造'!L$45</f>
        <v>15863</v>
      </c>
      <c r="F49" s="138"/>
      <c r="G49" s="138"/>
      <c r="H49" s="138">
        <f>'実質公債費比率（分子）の構造'!M$45</f>
        <v>16468</v>
      </c>
      <c r="I49" s="138"/>
      <c r="J49" s="138"/>
      <c r="K49" s="138">
        <f>'実質公債費比率（分子）の構造'!N$45</f>
        <v>16460</v>
      </c>
      <c r="L49" s="138"/>
      <c r="M49" s="138"/>
      <c r="N49" s="138">
        <f>'実質公債費比率（分子）の構造'!O$45</f>
        <v>15734</v>
      </c>
      <c r="O49" s="138"/>
      <c r="P49" s="138"/>
    </row>
    <row r="50" spans="1:16">
      <c r="A50" s="138" t="s">
        <v>59</v>
      </c>
      <c r="B50" s="138" t="e">
        <f>NA()</f>
        <v>#N/A</v>
      </c>
      <c r="C50" s="138">
        <f>IF(ISNUMBER('実質公債費比率（分子）の構造'!K$53),'実質公債費比率（分子）の構造'!K$53,NA())</f>
        <v>7046</v>
      </c>
      <c r="D50" s="138" t="e">
        <f>NA()</f>
        <v>#N/A</v>
      </c>
      <c r="E50" s="138" t="e">
        <f>NA()</f>
        <v>#N/A</v>
      </c>
      <c r="F50" s="138">
        <f>IF(ISNUMBER('実質公債費比率（分子）の構造'!L$53),'実質公債費比率（分子）の構造'!L$53,NA())</f>
        <v>8338</v>
      </c>
      <c r="G50" s="138" t="e">
        <f>NA()</f>
        <v>#N/A</v>
      </c>
      <c r="H50" s="138" t="e">
        <f>NA()</f>
        <v>#N/A</v>
      </c>
      <c r="I50" s="138">
        <f>IF(ISNUMBER('実質公債費比率（分子）の構造'!M$53),'実質公債費比率（分子）の構造'!M$53,NA())</f>
        <v>4973</v>
      </c>
      <c r="J50" s="138" t="e">
        <f>NA()</f>
        <v>#N/A</v>
      </c>
      <c r="K50" s="138" t="e">
        <f>NA()</f>
        <v>#N/A</v>
      </c>
      <c r="L50" s="138">
        <f>IF(ISNUMBER('実質公債費比率（分子）の構造'!N$53),'実質公債費比率（分子）の構造'!N$53,NA())</f>
        <v>4226</v>
      </c>
      <c r="M50" s="138" t="e">
        <f>NA()</f>
        <v>#N/A</v>
      </c>
      <c r="N50" s="138" t="e">
        <f>NA()</f>
        <v>#N/A</v>
      </c>
      <c r="O50" s="138">
        <f>IF(ISNUMBER('実質公債費比率（分子）の構造'!O$53),'実質公債費比率（分子）の構造'!O$53,NA())</f>
        <v>4128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115651</v>
      </c>
      <c r="E56" s="137"/>
      <c r="F56" s="137"/>
      <c r="G56" s="137">
        <f>'将来負担比率（分子）の構造'!J$52</f>
        <v>117035</v>
      </c>
      <c r="H56" s="137"/>
      <c r="I56" s="137"/>
      <c r="J56" s="137">
        <f>'将来負担比率（分子）の構造'!K$52</f>
        <v>115213</v>
      </c>
      <c r="K56" s="137"/>
      <c r="L56" s="137"/>
      <c r="M56" s="137">
        <f>'将来負担比率（分子）の構造'!L$52</f>
        <v>114502</v>
      </c>
      <c r="N56" s="137"/>
      <c r="O56" s="137"/>
      <c r="P56" s="137">
        <f>'将来負担比率（分子）の構造'!M$52</f>
        <v>114964</v>
      </c>
    </row>
    <row r="57" spans="1:16">
      <c r="A57" s="137" t="s">
        <v>36</v>
      </c>
      <c r="B57" s="137"/>
      <c r="C57" s="137"/>
      <c r="D57" s="137">
        <f>'将来負担比率（分子）の構造'!I$51</f>
        <v>59120</v>
      </c>
      <c r="E57" s="137"/>
      <c r="F57" s="137"/>
      <c r="G57" s="137">
        <f>'将来負担比率（分子）の構造'!J$51</f>
        <v>57036</v>
      </c>
      <c r="H57" s="137"/>
      <c r="I57" s="137"/>
      <c r="J57" s="137">
        <f>'将来負担比率（分子）の構造'!K$51</f>
        <v>54242</v>
      </c>
      <c r="K57" s="137"/>
      <c r="L57" s="137"/>
      <c r="M57" s="137">
        <f>'将来負担比率（分子）の構造'!L$51</f>
        <v>57345</v>
      </c>
      <c r="N57" s="137"/>
      <c r="O57" s="137"/>
      <c r="P57" s="137">
        <f>'将来負担比率（分子）の構造'!M$51</f>
        <v>60863</v>
      </c>
    </row>
    <row r="58" spans="1:16">
      <c r="A58" s="137" t="s">
        <v>35</v>
      </c>
      <c r="B58" s="137"/>
      <c r="C58" s="137"/>
      <c r="D58" s="137">
        <f>'将来負担比率（分子）の構造'!I$50</f>
        <v>29589</v>
      </c>
      <c r="E58" s="137"/>
      <c r="F58" s="137"/>
      <c r="G58" s="137">
        <f>'将来負担比率（分子）の構造'!J$50</f>
        <v>35957</v>
      </c>
      <c r="H58" s="137"/>
      <c r="I58" s="137"/>
      <c r="J58" s="137">
        <f>'将来負担比率（分子）の構造'!K$50</f>
        <v>41743</v>
      </c>
      <c r="K58" s="137"/>
      <c r="L58" s="137"/>
      <c r="M58" s="137">
        <f>'将来負担比率（分子）の構造'!L$50</f>
        <v>53279</v>
      </c>
      <c r="N58" s="137"/>
      <c r="O58" s="137"/>
      <c r="P58" s="137">
        <f>'将来負担比率（分子）の構造'!M$50</f>
        <v>51933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7411</v>
      </c>
      <c r="C61" s="137"/>
      <c r="D61" s="137"/>
      <c r="E61" s="137">
        <f>'将来負担比率（分子）の構造'!J$46</f>
        <v>6447</v>
      </c>
      <c r="F61" s="137"/>
      <c r="G61" s="137"/>
      <c r="H61" s="137">
        <f>'将来負担比率（分子）の構造'!K$46</f>
        <v>908</v>
      </c>
      <c r="I61" s="137"/>
      <c r="J61" s="137"/>
      <c r="K61" s="137">
        <f>'将来負担比率（分子）の構造'!L$46</f>
        <v>1092</v>
      </c>
      <c r="L61" s="137"/>
      <c r="M61" s="137"/>
      <c r="N61" s="137">
        <f>'将来負担比率（分子）の構造'!M$46</f>
        <v>1203</v>
      </c>
      <c r="O61" s="137"/>
      <c r="P61" s="137"/>
    </row>
    <row r="62" spans="1:16">
      <c r="A62" s="137" t="s">
        <v>29</v>
      </c>
      <c r="B62" s="137">
        <f>'将来負担比率（分子）の構造'!I$45</f>
        <v>26161</v>
      </c>
      <c r="C62" s="137"/>
      <c r="D62" s="137"/>
      <c r="E62" s="137">
        <f>'将来負担比率（分子）の構造'!J$45</f>
        <v>25127</v>
      </c>
      <c r="F62" s="137"/>
      <c r="G62" s="137"/>
      <c r="H62" s="137">
        <f>'将来負担比率（分子）の構造'!K$45</f>
        <v>23332</v>
      </c>
      <c r="I62" s="137"/>
      <c r="J62" s="137"/>
      <c r="K62" s="137">
        <f>'将来負担比率（分子）の構造'!L$45</f>
        <v>22482</v>
      </c>
      <c r="L62" s="137"/>
      <c r="M62" s="137"/>
      <c r="N62" s="137">
        <f>'将来負担比率（分子）の構造'!M$45</f>
        <v>23340</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37666</v>
      </c>
      <c r="C64" s="137"/>
      <c r="D64" s="137"/>
      <c r="E64" s="137">
        <f>'将来負担比率（分子）の構造'!J$43</f>
        <v>36372</v>
      </c>
      <c r="F64" s="137"/>
      <c r="G64" s="137"/>
      <c r="H64" s="137">
        <f>'将来負担比率（分子）の構造'!K$43</f>
        <v>37327</v>
      </c>
      <c r="I64" s="137"/>
      <c r="J64" s="137"/>
      <c r="K64" s="137">
        <f>'将来負担比率（分子）の構造'!L$43</f>
        <v>35717</v>
      </c>
      <c r="L64" s="137"/>
      <c r="M64" s="137"/>
      <c r="N64" s="137">
        <f>'将来負担比率（分子）の構造'!M$43</f>
        <v>32339</v>
      </c>
      <c r="O64" s="137"/>
      <c r="P64" s="137"/>
    </row>
    <row r="65" spans="1:16">
      <c r="A65" s="137" t="s">
        <v>26</v>
      </c>
      <c r="B65" s="137">
        <f>'将来負担比率（分子）の構造'!I$42</f>
        <v>44644</v>
      </c>
      <c r="C65" s="137"/>
      <c r="D65" s="137"/>
      <c r="E65" s="137">
        <f>'将来負担比率（分子）の構造'!J$42</f>
        <v>17437</v>
      </c>
      <c r="F65" s="137"/>
      <c r="G65" s="137"/>
      <c r="H65" s="137">
        <f>'将来負担比率（分子）の構造'!K$42</f>
        <v>16010</v>
      </c>
      <c r="I65" s="137"/>
      <c r="J65" s="137"/>
      <c r="K65" s="137">
        <f>'将来負担比率（分子）の構造'!L$42</f>
        <v>15086</v>
      </c>
      <c r="L65" s="137"/>
      <c r="M65" s="137"/>
      <c r="N65" s="137">
        <f>'将来負担比率（分子）の構造'!M$42</f>
        <v>13724</v>
      </c>
      <c r="O65" s="137"/>
      <c r="P65" s="137"/>
    </row>
    <row r="66" spans="1:16">
      <c r="A66" s="137" t="s">
        <v>25</v>
      </c>
      <c r="B66" s="137">
        <f>'将来負担比率（分子）の構造'!I$41</f>
        <v>138226</v>
      </c>
      <c r="C66" s="137"/>
      <c r="D66" s="137"/>
      <c r="E66" s="137">
        <f>'将来負担比率（分子）の構造'!J$41</f>
        <v>164600</v>
      </c>
      <c r="F66" s="137"/>
      <c r="G66" s="137"/>
      <c r="H66" s="137">
        <f>'将来負担比率（分子）の構造'!K$41</f>
        <v>165473</v>
      </c>
      <c r="I66" s="137"/>
      <c r="J66" s="137"/>
      <c r="K66" s="137">
        <f>'将来負担比率（分子）の構造'!L$41</f>
        <v>161518</v>
      </c>
      <c r="L66" s="137"/>
      <c r="M66" s="137"/>
      <c r="N66" s="137">
        <f>'将来負担比率（分子）の構造'!M$41</f>
        <v>162525</v>
      </c>
      <c r="O66" s="137"/>
      <c r="P66" s="137"/>
    </row>
    <row r="67" spans="1:16">
      <c r="A67" s="137" t="s">
        <v>63</v>
      </c>
      <c r="B67" s="137" t="e">
        <f>NA()</f>
        <v>#N/A</v>
      </c>
      <c r="C67" s="137">
        <f>IF(ISNUMBER('将来負担比率（分子）の構造'!I$53), IF('将来負担比率（分子）の構造'!I$53 &lt; 0, 0, '将来負担比率（分子）の構造'!I$53), NA())</f>
        <v>49749</v>
      </c>
      <c r="D67" s="137" t="e">
        <f>NA()</f>
        <v>#N/A</v>
      </c>
      <c r="E67" s="137" t="e">
        <f>NA()</f>
        <v>#N/A</v>
      </c>
      <c r="F67" s="137">
        <f>IF(ISNUMBER('将来負担比率（分子）の構造'!J$53), IF('将来負担比率（分子）の構造'!J$53 &lt; 0, 0, '将来負担比率（分子）の構造'!J$53), NA())</f>
        <v>39954</v>
      </c>
      <c r="G67" s="137" t="e">
        <f>NA()</f>
        <v>#N/A</v>
      </c>
      <c r="H67" s="137" t="e">
        <f>NA()</f>
        <v>#N/A</v>
      </c>
      <c r="I67" s="137">
        <f>IF(ISNUMBER('将来負担比率（分子）の構造'!K$53), IF('将来負担比率（分子）の構造'!K$53 &lt; 0, 0, '将来負担比率（分子）の構造'!K$53), NA())</f>
        <v>31853</v>
      </c>
      <c r="J67" s="137" t="e">
        <f>NA()</f>
        <v>#N/A</v>
      </c>
      <c r="K67" s="137" t="e">
        <f>NA()</f>
        <v>#N/A</v>
      </c>
      <c r="L67" s="137">
        <f>IF(ISNUMBER('将来負担比率（分子）の構造'!L$53), IF('将来負担比率（分子）の構造'!L$53 &lt; 0, 0, '将来負担比率（分子）の構造'!L$53), NA())</f>
        <v>10770</v>
      </c>
      <c r="M67" s="137" t="e">
        <f>NA()</f>
        <v>#N/A</v>
      </c>
      <c r="N67" s="137" t="e">
        <f>NA()</f>
        <v>#N/A</v>
      </c>
      <c r="O67" s="137">
        <f>IF(ISNUMBER('将来負担比率（分子）の構造'!M$53), IF('将来負担比率（分子）の構造'!M$53 &lt; 0, 0, '将来負担比率（分子）の構造'!M$53), NA())</f>
        <v>5370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93853235</v>
      </c>
      <c r="S5" s="615"/>
      <c r="T5" s="615"/>
      <c r="U5" s="615"/>
      <c r="V5" s="615"/>
      <c r="W5" s="615"/>
      <c r="X5" s="615"/>
      <c r="Y5" s="616"/>
      <c r="Z5" s="617">
        <v>46.8</v>
      </c>
      <c r="AA5" s="617"/>
      <c r="AB5" s="617"/>
      <c r="AC5" s="617"/>
      <c r="AD5" s="618">
        <v>85170651</v>
      </c>
      <c r="AE5" s="618"/>
      <c r="AF5" s="618"/>
      <c r="AG5" s="618"/>
      <c r="AH5" s="618"/>
      <c r="AI5" s="618"/>
      <c r="AJ5" s="618"/>
      <c r="AK5" s="618"/>
      <c r="AL5" s="619">
        <v>85.3</v>
      </c>
      <c r="AM5" s="620"/>
      <c r="AN5" s="620"/>
      <c r="AO5" s="621"/>
      <c r="AP5" s="611" t="s">
        <v>209</v>
      </c>
      <c r="AQ5" s="612"/>
      <c r="AR5" s="612"/>
      <c r="AS5" s="612"/>
      <c r="AT5" s="612"/>
      <c r="AU5" s="612"/>
      <c r="AV5" s="612"/>
      <c r="AW5" s="612"/>
      <c r="AX5" s="612"/>
      <c r="AY5" s="612"/>
      <c r="AZ5" s="612"/>
      <c r="BA5" s="612"/>
      <c r="BB5" s="612"/>
      <c r="BC5" s="612"/>
      <c r="BD5" s="612"/>
      <c r="BE5" s="612"/>
      <c r="BF5" s="613"/>
      <c r="BG5" s="625">
        <v>83917996</v>
      </c>
      <c r="BH5" s="626"/>
      <c r="BI5" s="626"/>
      <c r="BJ5" s="626"/>
      <c r="BK5" s="626"/>
      <c r="BL5" s="626"/>
      <c r="BM5" s="626"/>
      <c r="BN5" s="627"/>
      <c r="BO5" s="628">
        <v>89.4</v>
      </c>
      <c r="BP5" s="628"/>
      <c r="BQ5" s="628"/>
      <c r="BR5" s="628"/>
      <c r="BS5" s="629">
        <v>538731</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936264</v>
      </c>
      <c r="S6" s="626"/>
      <c r="T6" s="626"/>
      <c r="U6" s="626"/>
      <c r="V6" s="626"/>
      <c r="W6" s="626"/>
      <c r="X6" s="626"/>
      <c r="Y6" s="627"/>
      <c r="Z6" s="628">
        <v>0.5</v>
      </c>
      <c r="AA6" s="628"/>
      <c r="AB6" s="628"/>
      <c r="AC6" s="628"/>
      <c r="AD6" s="629">
        <v>936264</v>
      </c>
      <c r="AE6" s="629"/>
      <c r="AF6" s="629"/>
      <c r="AG6" s="629"/>
      <c r="AH6" s="629"/>
      <c r="AI6" s="629"/>
      <c r="AJ6" s="629"/>
      <c r="AK6" s="629"/>
      <c r="AL6" s="630">
        <v>0.9</v>
      </c>
      <c r="AM6" s="631"/>
      <c r="AN6" s="631"/>
      <c r="AO6" s="632"/>
      <c r="AP6" s="622" t="s">
        <v>214</v>
      </c>
      <c r="AQ6" s="623"/>
      <c r="AR6" s="623"/>
      <c r="AS6" s="623"/>
      <c r="AT6" s="623"/>
      <c r="AU6" s="623"/>
      <c r="AV6" s="623"/>
      <c r="AW6" s="623"/>
      <c r="AX6" s="623"/>
      <c r="AY6" s="623"/>
      <c r="AZ6" s="623"/>
      <c r="BA6" s="623"/>
      <c r="BB6" s="623"/>
      <c r="BC6" s="623"/>
      <c r="BD6" s="623"/>
      <c r="BE6" s="623"/>
      <c r="BF6" s="624"/>
      <c r="BG6" s="625">
        <v>83917996</v>
      </c>
      <c r="BH6" s="626"/>
      <c r="BI6" s="626"/>
      <c r="BJ6" s="626"/>
      <c r="BK6" s="626"/>
      <c r="BL6" s="626"/>
      <c r="BM6" s="626"/>
      <c r="BN6" s="627"/>
      <c r="BO6" s="628">
        <v>89.4</v>
      </c>
      <c r="BP6" s="628"/>
      <c r="BQ6" s="628"/>
      <c r="BR6" s="628"/>
      <c r="BS6" s="629">
        <v>538731</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869429</v>
      </c>
      <c r="CS6" s="626"/>
      <c r="CT6" s="626"/>
      <c r="CU6" s="626"/>
      <c r="CV6" s="626"/>
      <c r="CW6" s="626"/>
      <c r="CX6" s="626"/>
      <c r="CY6" s="627"/>
      <c r="CZ6" s="628">
        <v>0.5</v>
      </c>
      <c r="DA6" s="628"/>
      <c r="DB6" s="628"/>
      <c r="DC6" s="628"/>
      <c r="DD6" s="634" t="s">
        <v>216</v>
      </c>
      <c r="DE6" s="626"/>
      <c r="DF6" s="626"/>
      <c r="DG6" s="626"/>
      <c r="DH6" s="626"/>
      <c r="DI6" s="626"/>
      <c r="DJ6" s="626"/>
      <c r="DK6" s="626"/>
      <c r="DL6" s="626"/>
      <c r="DM6" s="626"/>
      <c r="DN6" s="626"/>
      <c r="DO6" s="626"/>
      <c r="DP6" s="627"/>
      <c r="DQ6" s="634">
        <v>869425</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79761</v>
      </c>
      <c r="S7" s="626"/>
      <c r="T7" s="626"/>
      <c r="U7" s="626"/>
      <c r="V7" s="626"/>
      <c r="W7" s="626"/>
      <c r="X7" s="626"/>
      <c r="Y7" s="627"/>
      <c r="Z7" s="628">
        <v>0</v>
      </c>
      <c r="AA7" s="628"/>
      <c r="AB7" s="628"/>
      <c r="AC7" s="628"/>
      <c r="AD7" s="629">
        <v>79761</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42345395</v>
      </c>
      <c r="BH7" s="626"/>
      <c r="BI7" s="626"/>
      <c r="BJ7" s="626"/>
      <c r="BK7" s="626"/>
      <c r="BL7" s="626"/>
      <c r="BM7" s="626"/>
      <c r="BN7" s="627"/>
      <c r="BO7" s="628">
        <v>45.1</v>
      </c>
      <c r="BP7" s="628"/>
      <c r="BQ7" s="628"/>
      <c r="BR7" s="628"/>
      <c r="BS7" s="629">
        <v>538731</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14692949</v>
      </c>
      <c r="CS7" s="626"/>
      <c r="CT7" s="626"/>
      <c r="CU7" s="626"/>
      <c r="CV7" s="626"/>
      <c r="CW7" s="626"/>
      <c r="CX7" s="626"/>
      <c r="CY7" s="627"/>
      <c r="CZ7" s="628">
        <v>7.7</v>
      </c>
      <c r="DA7" s="628"/>
      <c r="DB7" s="628"/>
      <c r="DC7" s="628"/>
      <c r="DD7" s="634">
        <v>578568</v>
      </c>
      <c r="DE7" s="626"/>
      <c r="DF7" s="626"/>
      <c r="DG7" s="626"/>
      <c r="DH7" s="626"/>
      <c r="DI7" s="626"/>
      <c r="DJ7" s="626"/>
      <c r="DK7" s="626"/>
      <c r="DL7" s="626"/>
      <c r="DM7" s="626"/>
      <c r="DN7" s="626"/>
      <c r="DO7" s="626"/>
      <c r="DP7" s="627"/>
      <c r="DQ7" s="634">
        <v>12819028</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333161</v>
      </c>
      <c r="S8" s="626"/>
      <c r="T8" s="626"/>
      <c r="U8" s="626"/>
      <c r="V8" s="626"/>
      <c r="W8" s="626"/>
      <c r="X8" s="626"/>
      <c r="Y8" s="627"/>
      <c r="Z8" s="628">
        <v>0.2</v>
      </c>
      <c r="AA8" s="628"/>
      <c r="AB8" s="628"/>
      <c r="AC8" s="628"/>
      <c r="AD8" s="629">
        <v>333161</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1046532</v>
      </c>
      <c r="BH8" s="626"/>
      <c r="BI8" s="626"/>
      <c r="BJ8" s="626"/>
      <c r="BK8" s="626"/>
      <c r="BL8" s="626"/>
      <c r="BM8" s="626"/>
      <c r="BN8" s="627"/>
      <c r="BO8" s="628">
        <v>1.1000000000000001</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83915128</v>
      </c>
      <c r="CS8" s="626"/>
      <c r="CT8" s="626"/>
      <c r="CU8" s="626"/>
      <c r="CV8" s="626"/>
      <c r="CW8" s="626"/>
      <c r="CX8" s="626"/>
      <c r="CY8" s="627"/>
      <c r="CZ8" s="628">
        <v>43.9</v>
      </c>
      <c r="DA8" s="628"/>
      <c r="DB8" s="628"/>
      <c r="DC8" s="628"/>
      <c r="DD8" s="634">
        <v>1807407</v>
      </c>
      <c r="DE8" s="626"/>
      <c r="DF8" s="626"/>
      <c r="DG8" s="626"/>
      <c r="DH8" s="626"/>
      <c r="DI8" s="626"/>
      <c r="DJ8" s="626"/>
      <c r="DK8" s="626"/>
      <c r="DL8" s="626"/>
      <c r="DM8" s="626"/>
      <c r="DN8" s="626"/>
      <c r="DO8" s="626"/>
      <c r="DP8" s="627"/>
      <c r="DQ8" s="634">
        <v>39707325</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203781</v>
      </c>
      <c r="S9" s="626"/>
      <c r="T9" s="626"/>
      <c r="U9" s="626"/>
      <c r="V9" s="626"/>
      <c r="W9" s="626"/>
      <c r="X9" s="626"/>
      <c r="Y9" s="627"/>
      <c r="Z9" s="628">
        <v>0.1</v>
      </c>
      <c r="AA9" s="628"/>
      <c r="AB9" s="628"/>
      <c r="AC9" s="628"/>
      <c r="AD9" s="629">
        <v>203781</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36638900</v>
      </c>
      <c r="BH9" s="626"/>
      <c r="BI9" s="626"/>
      <c r="BJ9" s="626"/>
      <c r="BK9" s="626"/>
      <c r="BL9" s="626"/>
      <c r="BM9" s="626"/>
      <c r="BN9" s="627"/>
      <c r="BO9" s="628">
        <v>39</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18581363</v>
      </c>
      <c r="CS9" s="626"/>
      <c r="CT9" s="626"/>
      <c r="CU9" s="626"/>
      <c r="CV9" s="626"/>
      <c r="CW9" s="626"/>
      <c r="CX9" s="626"/>
      <c r="CY9" s="627"/>
      <c r="CZ9" s="628">
        <v>9.6999999999999993</v>
      </c>
      <c r="DA9" s="628"/>
      <c r="DB9" s="628"/>
      <c r="DC9" s="628"/>
      <c r="DD9" s="634">
        <v>983272</v>
      </c>
      <c r="DE9" s="626"/>
      <c r="DF9" s="626"/>
      <c r="DG9" s="626"/>
      <c r="DH9" s="626"/>
      <c r="DI9" s="626"/>
      <c r="DJ9" s="626"/>
      <c r="DK9" s="626"/>
      <c r="DL9" s="626"/>
      <c r="DM9" s="626"/>
      <c r="DN9" s="626"/>
      <c r="DO9" s="626"/>
      <c r="DP9" s="627"/>
      <c r="DQ9" s="634">
        <v>15853019</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8074109</v>
      </c>
      <c r="S10" s="626"/>
      <c r="T10" s="626"/>
      <c r="U10" s="626"/>
      <c r="V10" s="626"/>
      <c r="W10" s="626"/>
      <c r="X10" s="626"/>
      <c r="Y10" s="627"/>
      <c r="Z10" s="628">
        <v>4</v>
      </c>
      <c r="AA10" s="628"/>
      <c r="AB10" s="628"/>
      <c r="AC10" s="628"/>
      <c r="AD10" s="629">
        <v>8074109</v>
      </c>
      <c r="AE10" s="629"/>
      <c r="AF10" s="629"/>
      <c r="AG10" s="629"/>
      <c r="AH10" s="629"/>
      <c r="AI10" s="629"/>
      <c r="AJ10" s="629"/>
      <c r="AK10" s="629"/>
      <c r="AL10" s="630">
        <v>8.1</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1504502</v>
      </c>
      <c r="BH10" s="626"/>
      <c r="BI10" s="626"/>
      <c r="BJ10" s="626"/>
      <c r="BK10" s="626"/>
      <c r="BL10" s="626"/>
      <c r="BM10" s="626"/>
      <c r="BN10" s="627"/>
      <c r="BO10" s="628">
        <v>1.6</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497691</v>
      </c>
      <c r="CS10" s="626"/>
      <c r="CT10" s="626"/>
      <c r="CU10" s="626"/>
      <c r="CV10" s="626"/>
      <c r="CW10" s="626"/>
      <c r="CX10" s="626"/>
      <c r="CY10" s="627"/>
      <c r="CZ10" s="628">
        <v>0.3</v>
      </c>
      <c r="DA10" s="628"/>
      <c r="DB10" s="628"/>
      <c r="DC10" s="628"/>
      <c r="DD10" s="634">
        <v>208803</v>
      </c>
      <c r="DE10" s="626"/>
      <c r="DF10" s="626"/>
      <c r="DG10" s="626"/>
      <c r="DH10" s="626"/>
      <c r="DI10" s="626"/>
      <c r="DJ10" s="626"/>
      <c r="DK10" s="626"/>
      <c r="DL10" s="626"/>
      <c r="DM10" s="626"/>
      <c r="DN10" s="626"/>
      <c r="DO10" s="626"/>
      <c r="DP10" s="627"/>
      <c r="DQ10" s="634">
        <v>429831</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8599</v>
      </c>
      <c r="S11" s="626"/>
      <c r="T11" s="626"/>
      <c r="U11" s="626"/>
      <c r="V11" s="626"/>
      <c r="W11" s="626"/>
      <c r="X11" s="626"/>
      <c r="Y11" s="627"/>
      <c r="Z11" s="628">
        <v>0</v>
      </c>
      <c r="AA11" s="628"/>
      <c r="AB11" s="628"/>
      <c r="AC11" s="628"/>
      <c r="AD11" s="629">
        <v>8599</v>
      </c>
      <c r="AE11" s="629"/>
      <c r="AF11" s="629"/>
      <c r="AG11" s="629"/>
      <c r="AH11" s="629"/>
      <c r="AI11" s="629"/>
      <c r="AJ11" s="629"/>
      <c r="AK11" s="629"/>
      <c r="AL11" s="630">
        <v>0</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3155461</v>
      </c>
      <c r="BH11" s="626"/>
      <c r="BI11" s="626"/>
      <c r="BJ11" s="626"/>
      <c r="BK11" s="626"/>
      <c r="BL11" s="626"/>
      <c r="BM11" s="626"/>
      <c r="BN11" s="627"/>
      <c r="BO11" s="628">
        <v>3.4</v>
      </c>
      <c r="BP11" s="628"/>
      <c r="BQ11" s="628"/>
      <c r="BR11" s="628"/>
      <c r="BS11" s="634">
        <v>538731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731174</v>
      </c>
      <c r="CS11" s="626"/>
      <c r="CT11" s="626"/>
      <c r="CU11" s="626"/>
      <c r="CV11" s="626"/>
      <c r="CW11" s="626"/>
      <c r="CX11" s="626"/>
      <c r="CY11" s="627"/>
      <c r="CZ11" s="628">
        <v>0.4</v>
      </c>
      <c r="DA11" s="628"/>
      <c r="DB11" s="628"/>
      <c r="DC11" s="628"/>
      <c r="DD11" s="634">
        <v>8100</v>
      </c>
      <c r="DE11" s="626"/>
      <c r="DF11" s="626"/>
      <c r="DG11" s="626"/>
      <c r="DH11" s="626"/>
      <c r="DI11" s="626"/>
      <c r="DJ11" s="626"/>
      <c r="DK11" s="626"/>
      <c r="DL11" s="626"/>
      <c r="DM11" s="626"/>
      <c r="DN11" s="626"/>
      <c r="DO11" s="626"/>
      <c r="DP11" s="627"/>
      <c r="DQ11" s="634">
        <v>648310</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36935511</v>
      </c>
      <c r="BH12" s="626"/>
      <c r="BI12" s="626"/>
      <c r="BJ12" s="626"/>
      <c r="BK12" s="626"/>
      <c r="BL12" s="626"/>
      <c r="BM12" s="626"/>
      <c r="BN12" s="627"/>
      <c r="BO12" s="628">
        <v>39.4</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626277</v>
      </c>
      <c r="CS12" s="626"/>
      <c r="CT12" s="626"/>
      <c r="CU12" s="626"/>
      <c r="CV12" s="626"/>
      <c r="CW12" s="626"/>
      <c r="CX12" s="626"/>
      <c r="CY12" s="627"/>
      <c r="CZ12" s="628">
        <v>0.3</v>
      </c>
      <c r="DA12" s="628"/>
      <c r="DB12" s="628"/>
      <c r="DC12" s="628"/>
      <c r="DD12" s="634">
        <v>12043</v>
      </c>
      <c r="DE12" s="626"/>
      <c r="DF12" s="626"/>
      <c r="DG12" s="626"/>
      <c r="DH12" s="626"/>
      <c r="DI12" s="626"/>
      <c r="DJ12" s="626"/>
      <c r="DK12" s="626"/>
      <c r="DL12" s="626"/>
      <c r="DM12" s="626"/>
      <c r="DN12" s="626"/>
      <c r="DO12" s="626"/>
      <c r="DP12" s="627"/>
      <c r="DQ12" s="634">
        <v>569423</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296233</v>
      </c>
      <c r="S13" s="626"/>
      <c r="T13" s="626"/>
      <c r="U13" s="626"/>
      <c r="V13" s="626"/>
      <c r="W13" s="626"/>
      <c r="X13" s="626"/>
      <c r="Y13" s="627"/>
      <c r="Z13" s="628">
        <v>0.1</v>
      </c>
      <c r="AA13" s="628"/>
      <c r="AB13" s="628"/>
      <c r="AC13" s="628"/>
      <c r="AD13" s="629">
        <v>296233</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36869088</v>
      </c>
      <c r="BH13" s="626"/>
      <c r="BI13" s="626"/>
      <c r="BJ13" s="626"/>
      <c r="BK13" s="626"/>
      <c r="BL13" s="626"/>
      <c r="BM13" s="626"/>
      <c r="BN13" s="627"/>
      <c r="BO13" s="628">
        <v>39.299999999999997</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19835920</v>
      </c>
      <c r="CS13" s="626"/>
      <c r="CT13" s="626"/>
      <c r="CU13" s="626"/>
      <c r="CV13" s="626"/>
      <c r="CW13" s="626"/>
      <c r="CX13" s="626"/>
      <c r="CY13" s="627"/>
      <c r="CZ13" s="628">
        <v>10.4</v>
      </c>
      <c r="DA13" s="628"/>
      <c r="DB13" s="628"/>
      <c r="DC13" s="628"/>
      <c r="DD13" s="634">
        <v>9224276</v>
      </c>
      <c r="DE13" s="626"/>
      <c r="DF13" s="626"/>
      <c r="DG13" s="626"/>
      <c r="DH13" s="626"/>
      <c r="DI13" s="626"/>
      <c r="DJ13" s="626"/>
      <c r="DK13" s="626"/>
      <c r="DL13" s="626"/>
      <c r="DM13" s="626"/>
      <c r="DN13" s="626"/>
      <c r="DO13" s="626"/>
      <c r="DP13" s="627"/>
      <c r="DQ13" s="634">
        <v>12160353</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544019</v>
      </c>
      <c r="BH14" s="626"/>
      <c r="BI14" s="626"/>
      <c r="BJ14" s="626"/>
      <c r="BK14" s="626"/>
      <c r="BL14" s="626"/>
      <c r="BM14" s="626"/>
      <c r="BN14" s="627"/>
      <c r="BO14" s="628">
        <v>0.6</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5537315</v>
      </c>
      <c r="CS14" s="626"/>
      <c r="CT14" s="626"/>
      <c r="CU14" s="626"/>
      <c r="CV14" s="626"/>
      <c r="CW14" s="626"/>
      <c r="CX14" s="626"/>
      <c r="CY14" s="627"/>
      <c r="CZ14" s="628">
        <v>2.9</v>
      </c>
      <c r="DA14" s="628"/>
      <c r="DB14" s="628"/>
      <c r="DC14" s="628"/>
      <c r="DD14" s="634">
        <v>411944</v>
      </c>
      <c r="DE14" s="626"/>
      <c r="DF14" s="626"/>
      <c r="DG14" s="626"/>
      <c r="DH14" s="626"/>
      <c r="DI14" s="626"/>
      <c r="DJ14" s="626"/>
      <c r="DK14" s="626"/>
      <c r="DL14" s="626"/>
      <c r="DM14" s="626"/>
      <c r="DN14" s="626"/>
      <c r="DO14" s="626"/>
      <c r="DP14" s="627"/>
      <c r="DQ14" s="634">
        <v>5314442</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495044</v>
      </c>
      <c r="S15" s="626"/>
      <c r="T15" s="626"/>
      <c r="U15" s="626"/>
      <c r="V15" s="626"/>
      <c r="W15" s="626"/>
      <c r="X15" s="626"/>
      <c r="Y15" s="627"/>
      <c r="Z15" s="628">
        <v>0.2</v>
      </c>
      <c r="AA15" s="628"/>
      <c r="AB15" s="628"/>
      <c r="AC15" s="628"/>
      <c r="AD15" s="629">
        <v>495044</v>
      </c>
      <c r="AE15" s="629"/>
      <c r="AF15" s="629"/>
      <c r="AG15" s="629"/>
      <c r="AH15" s="629"/>
      <c r="AI15" s="629"/>
      <c r="AJ15" s="629"/>
      <c r="AK15" s="629"/>
      <c r="AL15" s="630">
        <v>0.5</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4093071</v>
      </c>
      <c r="BH15" s="626"/>
      <c r="BI15" s="626"/>
      <c r="BJ15" s="626"/>
      <c r="BK15" s="626"/>
      <c r="BL15" s="626"/>
      <c r="BM15" s="626"/>
      <c r="BN15" s="627"/>
      <c r="BO15" s="628">
        <v>4.4000000000000004</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30119474</v>
      </c>
      <c r="CS15" s="626"/>
      <c r="CT15" s="626"/>
      <c r="CU15" s="626"/>
      <c r="CV15" s="626"/>
      <c r="CW15" s="626"/>
      <c r="CX15" s="626"/>
      <c r="CY15" s="627"/>
      <c r="CZ15" s="628">
        <v>15.8</v>
      </c>
      <c r="DA15" s="628"/>
      <c r="DB15" s="628"/>
      <c r="DC15" s="628"/>
      <c r="DD15" s="634">
        <v>11927359</v>
      </c>
      <c r="DE15" s="626"/>
      <c r="DF15" s="626"/>
      <c r="DG15" s="626"/>
      <c r="DH15" s="626"/>
      <c r="DI15" s="626"/>
      <c r="DJ15" s="626"/>
      <c r="DK15" s="626"/>
      <c r="DL15" s="626"/>
      <c r="DM15" s="626"/>
      <c r="DN15" s="626"/>
      <c r="DO15" s="626"/>
      <c r="DP15" s="627"/>
      <c r="DQ15" s="634">
        <v>18215703</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4409932</v>
      </c>
      <c r="S16" s="626"/>
      <c r="T16" s="626"/>
      <c r="U16" s="626"/>
      <c r="V16" s="626"/>
      <c r="W16" s="626"/>
      <c r="X16" s="626"/>
      <c r="Y16" s="627"/>
      <c r="Z16" s="628">
        <v>2.2000000000000002</v>
      </c>
      <c r="AA16" s="628"/>
      <c r="AB16" s="628"/>
      <c r="AC16" s="628"/>
      <c r="AD16" s="629">
        <v>3608775</v>
      </c>
      <c r="AE16" s="629"/>
      <c r="AF16" s="629"/>
      <c r="AG16" s="629"/>
      <c r="AH16" s="629"/>
      <c r="AI16" s="629"/>
      <c r="AJ16" s="629"/>
      <c r="AK16" s="629"/>
      <c r="AL16" s="630">
        <v>3.6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3608775</v>
      </c>
      <c r="S17" s="626"/>
      <c r="T17" s="626"/>
      <c r="U17" s="626"/>
      <c r="V17" s="626"/>
      <c r="W17" s="626"/>
      <c r="X17" s="626"/>
      <c r="Y17" s="627"/>
      <c r="Z17" s="628">
        <v>1.8</v>
      </c>
      <c r="AA17" s="628"/>
      <c r="AB17" s="628"/>
      <c r="AC17" s="628"/>
      <c r="AD17" s="629">
        <v>3608775</v>
      </c>
      <c r="AE17" s="629"/>
      <c r="AF17" s="629"/>
      <c r="AG17" s="629"/>
      <c r="AH17" s="629"/>
      <c r="AI17" s="629"/>
      <c r="AJ17" s="629"/>
      <c r="AK17" s="629"/>
      <c r="AL17" s="630">
        <v>3.6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15730026</v>
      </c>
      <c r="CS17" s="626"/>
      <c r="CT17" s="626"/>
      <c r="CU17" s="626"/>
      <c r="CV17" s="626"/>
      <c r="CW17" s="626"/>
      <c r="CX17" s="626"/>
      <c r="CY17" s="627"/>
      <c r="CZ17" s="628">
        <v>8.1999999999999993</v>
      </c>
      <c r="DA17" s="628"/>
      <c r="DB17" s="628"/>
      <c r="DC17" s="628"/>
      <c r="DD17" s="634" t="s">
        <v>111</v>
      </c>
      <c r="DE17" s="626"/>
      <c r="DF17" s="626"/>
      <c r="DG17" s="626"/>
      <c r="DH17" s="626"/>
      <c r="DI17" s="626"/>
      <c r="DJ17" s="626"/>
      <c r="DK17" s="626"/>
      <c r="DL17" s="626"/>
      <c r="DM17" s="626"/>
      <c r="DN17" s="626"/>
      <c r="DO17" s="626"/>
      <c r="DP17" s="627"/>
      <c r="DQ17" s="634">
        <v>15596389</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800105</v>
      </c>
      <c r="S18" s="626"/>
      <c r="T18" s="626"/>
      <c r="U18" s="626"/>
      <c r="V18" s="626"/>
      <c r="W18" s="626"/>
      <c r="X18" s="626"/>
      <c r="Y18" s="627"/>
      <c r="Z18" s="628">
        <v>0.4</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1052</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9935239</v>
      </c>
      <c r="BH19" s="626"/>
      <c r="BI19" s="626"/>
      <c r="BJ19" s="626"/>
      <c r="BK19" s="626"/>
      <c r="BL19" s="626"/>
      <c r="BM19" s="626"/>
      <c r="BN19" s="627"/>
      <c r="BO19" s="628">
        <v>10.6</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108690119</v>
      </c>
      <c r="S20" s="626"/>
      <c r="T20" s="626"/>
      <c r="U20" s="626"/>
      <c r="V20" s="626"/>
      <c r="W20" s="626"/>
      <c r="X20" s="626"/>
      <c r="Y20" s="627"/>
      <c r="Z20" s="628">
        <v>54.2</v>
      </c>
      <c r="AA20" s="628"/>
      <c r="AB20" s="628"/>
      <c r="AC20" s="628"/>
      <c r="AD20" s="629">
        <v>99206378</v>
      </c>
      <c r="AE20" s="629"/>
      <c r="AF20" s="629"/>
      <c r="AG20" s="629"/>
      <c r="AH20" s="629"/>
      <c r="AI20" s="629"/>
      <c r="AJ20" s="629"/>
      <c r="AK20" s="629"/>
      <c r="AL20" s="630">
        <v>99.4</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9935239</v>
      </c>
      <c r="BH20" s="626"/>
      <c r="BI20" s="626"/>
      <c r="BJ20" s="626"/>
      <c r="BK20" s="626"/>
      <c r="BL20" s="626"/>
      <c r="BM20" s="626"/>
      <c r="BN20" s="627"/>
      <c r="BO20" s="628">
        <v>10.6</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191136746</v>
      </c>
      <c r="CS20" s="626"/>
      <c r="CT20" s="626"/>
      <c r="CU20" s="626"/>
      <c r="CV20" s="626"/>
      <c r="CW20" s="626"/>
      <c r="CX20" s="626"/>
      <c r="CY20" s="627"/>
      <c r="CZ20" s="628">
        <v>100</v>
      </c>
      <c r="DA20" s="628"/>
      <c r="DB20" s="628"/>
      <c r="DC20" s="628"/>
      <c r="DD20" s="634">
        <v>25161772</v>
      </c>
      <c r="DE20" s="626"/>
      <c r="DF20" s="626"/>
      <c r="DG20" s="626"/>
      <c r="DH20" s="626"/>
      <c r="DI20" s="626"/>
      <c r="DJ20" s="626"/>
      <c r="DK20" s="626"/>
      <c r="DL20" s="626"/>
      <c r="DM20" s="626"/>
      <c r="DN20" s="626"/>
      <c r="DO20" s="626"/>
      <c r="DP20" s="627"/>
      <c r="DQ20" s="634">
        <v>122183248</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73740</v>
      </c>
      <c r="S21" s="626"/>
      <c r="T21" s="626"/>
      <c r="U21" s="626"/>
      <c r="V21" s="626"/>
      <c r="W21" s="626"/>
      <c r="X21" s="626"/>
      <c r="Y21" s="627"/>
      <c r="Z21" s="628">
        <v>0</v>
      </c>
      <c r="AA21" s="628"/>
      <c r="AB21" s="628"/>
      <c r="AC21" s="628"/>
      <c r="AD21" s="629">
        <v>73740</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1148700</v>
      </c>
      <c r="S22" s="626"/>
      <c r="T22" s="626"/>
      <c r="U22" s="626"/>
      <c r="V22" s="626"/>
      <c r="W22" s="626"/>
      <c r="X22" s="626"/>
      <c r="Y22" s="627"/>
      <c r="Z22" s="628">
        <v>0.6</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v>1252655</v>
      </c>
      <c r="BH22" s="626"/>
      <c r="BI22" s="626"/>
      <c r="BJ22" s="626"/>
      <c r="BK22" s="626"/>
      <c r="BL22" s="626"/>
      <c r="BM22" s="626"/>
      <c r="BN22" s="627"/>
      <c r="BO22" s="628">
        <v>1.3</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4133912</v>
      </c>
      <c r="S23" s="626"/>
      <c r="T23" s="626"/>
      <c r="U23" s="626"/>
      <c r="V23" s="626"/>
      <c r="W23" s="626"/>
      <c r="X23" s="626"/>
      <c r="Y23" s="627"/>
      <c r="Z23" s="628">
        <v>2.1</v>
      </c>
      <c r="AA23" s="628"/>
      <c r="AB23" s="628"/>
      <c r="AC23" s="628"/>
      <c r="AD23" s="629">
        <v>572769</v>
      </c>
      <c r="AE23" s="629"/>
      <c r="AF23" s="629"/>
      <c r="AG23" s="629"/>
      <c r="AH23" s="629"/>
      <c r="AI23" s="629"/>
      <c r="AJ23" s="629"/>
      <c r="AK23" s="629"/>
      <c r="AL23" s="630">
        <v>0.6</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8682584</v>
      </c>
      <c r="BH23" s="626"/>
      <c r="BI23" s="626"/>
      <c r="BJ23" s="626"/>
      <c r="BK23" s="626"/>
      <c r="BL23" s="626"/>
      <c r="BM23" s="626"/>
      <c r="BN23" s="627"/>
      <c r="BO23" s="628">
        <v>9.3000000000000007</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1385121</v>
      </c>
      <c r="S24" s="626"/>
      <c r="T24" s="626"/>
      <c r="U24" s="626"/>
      <c r="V24" s="626"/>
      <c r="W24" s="626"/>
      <c r="X24" s="626"/>
      <c r="Y24" s="627"/>
      <c r="Z24" s="628">
        <v>0.7</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97355627</v>
      </c>
      <c r="CS24" s="615"/>
      <c r="CT24" s="615"/>
      <c r="CU24" s="615"/>
      <c r="CV24" s="615"/>
      <c r="CW24" s="615"/>
      <c r="CX24" s="615"/>
      <c r="CY24" s="616"/>
      <c r="CZ24" s="652">
        <v>50.9</v>
      </c>
      <c r="DA24" s="653"/>
      <c r="DB24" s="653"/>
      <c r="DC24" s="654"/>
      <c r="DD24" s="651">
        <v>55474914</v>
      </c>
      <c r="DE24" s="615"/>
      <c r="DF24" s="615"/>
      <c r="DG24" s="615"/>
      <c r="DH24" s="615"/>
      <c r="DI24" s="615"/>
      <c r="DJ24" s="615"/>
      <c r="DK24" s="616"/>
      <c r="DL24" s="651">
        <v>55041344</v>
      </c>
      <c r="DM24" s="615"/>
      <c r="DN24" s="615"/>
      <c r="DO24" s="615"/>
      <c r="DP24" s="615"/>
      <c r="DQ24" s="615"/>
      <c r="DR24" s="615"/>
      <c r="DS24" s="615"/>
      <c r="DT24" s="615"/>
      <c r="DU24" s="615"/>
      <c r="DV24" s="616"/>
      <c r="DW24" s="619">
        <v>53</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37741433</v>
      </c>
      <c r="S25" s="626"/>
      <c r="T25" s="626"/>
      <c r="U25" s="626"/>
      <c r="V25" s="626"/>
      <c r="W25" s="626"/>
      <c r="X25" s="626"/>
      <c r="Y25" s="627"/>
      <c r="Z25" s="628">
        <v>18.8</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27473590</v>
      </c>
      <c r="CS25" s="657"/>
      <c r="CT25" s="657"/>
      <c r="CU25" s="657"/>
      <c r="CV25" s="657"/>
      <c r="CW25" s="657"/>
      <c r="CX25" s="657"/>
      <c r="CY25" s="658"/>
      <c r="CZ25" s="659">
        <v>14.4</v>
      </c>
      <c r="DA25" s="660"/>
      <c r="DB25" s="660"/>
      <c r="DC25" s="661"/>
      <c r="DD25" s="634">
        <v>23483138</v>
      </c>
      <c r="DE25" s="657"/>
      <c r="DF25" s="657"/>
      <c r="DG25" s="657"/>
      <c r="DH25" s="657"/>
      <c r="DI25" s="657"/>
      <c r="DJ25" s="657"/>
      <c r="DK25" s="658"/>
      <c r="DL25" s="634">
        <v>23051458</v>
      </c>
      <c r="DM25" s="657"/>
      <c r="DN25" s="657"/>
      <c r="DO25" s="657"/>
      <c r="DP25" s="657"/>
      <c r="DQ25" s="657"/>
      <c r="DR25" s="657"/>
      <c r="DS25" s="657"/>
      <c r="DT25" s="657"/>
      <c r="DU25" s="657"/>
      <c r="DV25" s="658"/>
      <c r="DW25" s="630">
        <v>22.2</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20576099</v>
      </c>
      <c r="CS26" s="626"/>
      <c r="CT26" s="626"/>
      <c r="CU26" s="626"/>
      <c r="CV26" s="626"/>
      <c r="CW26" s="626"/>
      <c r="CX26" s="626"/>
      <c r="CY26" s="627"/>
      <c r="CZ26" s="659">
        <v>10.8</v>
      </c>
      <c r="DA26" s="660"/>
      <c r="DB26" s="660"/>
      <c r="DC26" s="661"/>
      <c r="DD26" s="634">
        <v>16614577</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9903862</v>
      </c>
      <c r="S27" s="626"/>
      <c r="T27" s="626"/>
      <c r="U27" s="626"/>
      <c r="V27" s="626"/>
      <c r="W27" s="626"/>
      <c r="X27" s="626"/>
      <c r="Y27" s="627"/>
      <c r="Z27" s="628">
        <v>4.9000000000000004</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93853235</v>
      </c>
      <c r="BH27" s="626"/>
      <c r="BI27" s="626"/>
      <c r="BJ27" s="626"/>
      <c r="BK27" s="626"/>
      <c r="BL27" s="626"/>
      <c r="BM27" s="626"/>
      <c r="BN27" s="627"/>
      <c r="BO27" s="628">
        <v>100</v>
      </c>
      <c r="BP27" s="628"/>
      <c r="BQ27" s="628"/>
      <c r="BR27" s="628"/>
      <c r="BS27" s="634">
        <v>538731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54152011</v>
      </c>
      <c r="CS27" s="657"/>
      <c r="CT27" s="657"/>
      <c r="CU27" s="657"/>
      <c r="CV27" s="657"/>
      <c r="CW27" s="657"/>
      <c r="CX27" s="657"/>
      <c r="CY27" s="658"/>
      <c r="CZ27" s="659">
        <v>28.3</v>
      </c>
      <c r="DA27" s="660"/>
      <c r="DB27" s="660"/>
      <c r="DC27" s="661"/>
      <c r="DD27" s="634">
        <v>16395387</v>
      </c>
      <c r="DE27" s="657"/>
      <c r="DF27" s="657"/>
      <c r="DG27" s="657"/>
      <c r="DH27" s="657"/>
      <c r="DI27" s="657"/>
      <c r="DJ27" s="657"/>
      <c r="DK27" s="658"/>
      <c r="DL27" s="634">
        <v>16393497</v>
      </c>
      <c r="DM27" s="657"/>
      <c r="DN27" s="657"/>
      <c r="DO27" s="657"/>
      <c r="DP27" s="657"/>
      <c r="DQ27" s="657"/>
      <c r="DR27" s="657"/>
      <c r="DS27" s="657"/>
      <c r="DT27" s="657"/>
      <c r="DU27" s="657"/>
      <c r="DV27" s="658"/>
      <c r="DW27" s="630">
        <v>15.8</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6737148</v>
      </c>
      <c r="S28" s="626"/>
      <c r="T28" s="626"/>
      <c r="U28" s="626"/>
      <c r="V28" s="626"/>
      <c r="W28" s="626"/>
      <c r="X28" s="626"/>
      <c r="Y28" s="627"/>
      <c r="Z28" s="628">
        <v>3.4</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15730026</v>
      </c>
      <c r="CS28" s="626"/>
      <c r="CT28" s="626"/>
      <c r="CU28" s="626"/>
      <c r="CV28" s="626"/>
      <c r="CW28" s="626"/>
      <c r="CX28" s="626"/>
      <c r="CY28" s="627"/>
      <c r="CZ28" s="659">
        <v>8.1999999999999993</v>
      </c>
      <c r="DA28" s="660"/>
      <c r="DB28" s="660"/>
      <c r="DC28" s="661"/>
      <c r="DD28" s="634">
        <v>15596389</v>
      </c>
      <c r="DE28" s="626"/>
      <c r="DF28" s="626"/>
      <c r="DG28" s="626"/>
      <c r="DH28" s="626"/>
      <c r="DI28" s="626"/>
      <c r="DJ28" s="626"/>
      <c r="DK28" s="627"/>
      <c r="DL28" s="634">
        <v>15596389</v>
      </c>
      <c r="DM28" s="626"/>
      <c r="DN28" s="626"/>
      <c r="DO28" s="626"/>
      <c r="DP28" s="626"/>
      <c r="DQ28" s="626"/>
      <c r="DR28" s="626"/>
      <c r="DS28" s="626"/>
      <c r="DT28" s="626"/>
      <c r="DU28" s="626"/>
      <c r="DV28" s="627"/>
      <c r="DW28" s="630">
        <v>15</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21964</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289</v>
      </c>
      <c r="CG29" s="640"/>
      <c r="CH29" s="640"/>
      <c r="CI29" s="640"/>
      <c r="CJ29" s="640"/>
      <c r="CK29" s="640"/>
      <c r="CL29" s="640"/>
      <c r="CM29" s="640"/>
      <c r="CN29" s="640"/>
      <c r="CO29" s="640"/>
      <c r="CP29" s="640"/>
      <c r="CQ29" s="641"/>
      <c r="CR29" s="625">
        <v>15730026</v>
      </c>
      <c r="CS29" s="657"/>
      <c r="CT29" s="657"/>
      <c r="CU29" s="657"/>
      <c r="CV29" s="657"/>
      <c r="CW29" s="657"/>
      <c r="CX29" s="657"/>
      <c r="CY29" s="658"/>
      <c r="CZ29" s="659">
        <v>8.1999999999999993</v>
      </c>
      <c r="DA29" s="660"/>
      <c r="DB29" s="660"/>
      <c r="DC29" s="661"/>
      <c r="DD29" s="634">
        <v>15596389</v>
      </c>
      <c r="DE29" s="657"/>
      <c r="DF29" s="657"/>
      <c r="DG29" s="657"/>
      <c r="DH29" s="657"/>
      <c r="DI29" s="657"/>
      <c r="DJ29" s="657"/>
      <c r="DK29" s="658"/>
      <c r="DL29" s="634">
        <v>15596389</v>
      </c>
      <c r="DM29" s="657"/>
      <c r="DN29" s="657"/>
      <c r="DO29" s="657"/>
      <c r="DP29" s="657"/>
      <c r="DQ29" s="657"/>
      <c r="DR29" s="657"/>
      <c r="DS29" s="657"/>
      <c r="DT29" s="657"/>
      <c r="DU29" s="657"/>
      <c r="DV29" s="658"/>
      <c r="DW29" s="630">
        <v>15</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1029840</v>
      </c>
      <c r="S30" s="626"/>
      <c r="T30" s="626"/>
      <c r="U30" s="626"/>
      <c r="V30" s="626"/>
      <c r="W30" s="626"/>
      <c r="X30" s="626"/>
      <c r="Y30" s="627"/>
      <c r="Z30" s="628">
        <v>0.5</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98.5</v>
      </c>
      <c r="BH30" s="684"/>
      <c r="BI30" s="684"/>
      <c r="BJ30" s="684"/>
      <c r="BK30" s="684"/>
      <c r="BL30" s="684"/>
      <c r="BM30" s="620">
        <v>94.2</v>
      </c>
      <c r="BN30" s="684"/>
      <c r="BO30" s="684"/>
      <c r="BP30" s="684"/>
      <c r="BQ30" s="685"/>
      <c r="BR30" s="683">
        <v>98.2</v>
      </c>
      <c r="BS30" s="684"/>
      <c r="BT30" s="684"/>
      <c r="BU30" s="684"/>
      <c r="BV30" s="684"/>
      <c r="BW30" s="684"/>
      <c r="BX30" s="620">
        <v>92.5</v>
      </c>
      <c r="BY30" s="684"/>
      <c r="BZ30" s="684"/>
      <c r="CA30" s="684"/>
      <c r="CB30" s="685"/>
      <c r="CD30" s="688"/>
      <c r="CE30" s="689"/>
      <c r="CF30" s="639" t="s">
        <v>293</v>
      </c>
      <c r="CG30" s="640"/>
      <c r="CH30" s="640"/>
      <c r="CI30" s="640"/>
      <c r="CJ30" s="640"/>
      <c r="CK30" s="640"/>
      <c r="CL30" s="640"/>
      <c r="CM30" s="640"/>
      <c r="CN30" s="640"/>
      <c r="CO30" s="640"/>
      <c r="CP30" s="640"/>
      <c r="CQ30" s="641"/>
      <c r="CR30" s="625">
        <v>14406946</v>
      </c>
      <c r="CS30" s="626"/>
      <c r="CT30" s="626"/>
      <c r="CU30" s="626"/>
      <c r="CV30" s="626"/>
      <c r="CW30" s="626"/>
      <c r="CX30" s="626"/>
      <c r="CY30" s="627"/>
      <c r="CZ30" s="659">
        <v>7.5</v>
      </c>
      <c r="DA30" s="660"/>
      <c r="DB30" s="660"/>
      <c r="DC30" s="661"/>
      <c r="DD30" s="634">
        <v>14280284</v>
      </c>
      <c r="DE30" s="626"/>
      <c r="DF30" s="626"/>
      <c r="DG30" s="626"/>
      <c r="DH30" s="626"/>
      <c r="DI30" s="626"/>
      <c r="DJ30" s="626"/>
      <c r="DK30" s="627"/>
      <c r="DL30" s="634">
        <v>14280284</v>
      </c>
      <c r="DM30" s="626"/>
      <c r="DN30" s="626"/>
      <c r="DO30" s="626"/>
      <c r="DP30" s="626"/>
      <c r="DQ30" s="626"/>
      <c r="DR30" s="626"/>
      <c r="DS30" s="626"/>
      <c r="DT30" s="626"/>
      <c r="DU30" s="626"/>
      <c r="DV30" s="627"/>
      <c r="DW30" s="630">
        <v>13.8</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9258349</v>
      </c>
      <c r="S31" s="626"/>
      <c r="T31" s="626"/>
      <c r="U31" s="626"/>
      <c r="V31" s="626"/>
      <c r="W31" s="626"/>
      <c r="X31" s="626"/>
      <c r="Y31" s="627"/>
      <c r="Z31" s="628">
        <v>4.5999999999999996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98.1</v>
      </c>
      <c r="BH31" s="657"/>
      <c r="BI31" s="657"/>
      <c r="BJ31" s="657"/>
      <c r="BK31" s="657"/>
      <c r="BL31" s="657"/>
      <c r="BM31" s="631">
        <v>91.9</v>
      </c>
      <c r="BN31" s="681"/>
      <c r="BO31" s="681"/>
      <c r="BP31" s="681"/>
      <c r="BQ31" s="682"/>
      <c r="BR31" s="680">
        <v>97.9</v>
      </c>
      <c r="BS31" s="657"/>
      <c r="BT31" s="657"/>
      <c r="BU31" s="657"/>
      <c r="BV31" s="657"/>
      <c r="BW31" s="657"/>
      <c r="BX31" s="631">
        <v>89.9</v>
      </c>
      <c r="BY31" s="681"/>
      <c r="BZ31" s="681"/>
      <c r="CA31" s="681"/>
      <c r="CB31" s="682"/>
      <c r="CD31" s="688"/>
      <c r="CE31" s="689"/>
      <c r="CF31" s="639" t="s">
        <v>297</v>
      </c>
      <c r="CG31" s="640"/>
      <c r="CH31" s="640"/>
      <c r="CI31" s="640"/>
      <c r="CJ31" s="640"/>
      <c r="CK31" s="640"/>
      <c r="CL31" s="640"/>
      <c r="CM31" s="640"/>
      <c r="CN31" s="640"/>
      <c r="CO31" s="640"/>
      <c r="CP31" s="640"/>
      <c r="CQ31" s="641"/>
      <c r="CR31" s="625">
        <v>1323080</v>
      </c>
      <c r="CS31" s="657"/>
      <c r="CT31" s="657"/>
      <c r="CU31" s="657"/>
      <c r="CV31" s="657"/>
      <c r="CW31" s="657"/>
      <c r="CX31" s="657"/>
      <c r="CY31" s="658"/>
      <c r="CZ31" s="659">
        <v>0.7</v>
      </c>
      <c r="DA31" s="660"/>
      <c r="DB31" s="660"/>
      <c r="DC31" s="661"/>
      <c r="DD31" s="634">
        <v>1316105</v>
      </c>
      <c r="DE31" s="657"/>
      <c r="DF31" s="657"/>
      <c r="DG31" s="657"/>
      <c r="DH31" s="657"/>
      <c r="DI31" s="657"/>
      <c r="DJ31" s="657"/>
      <c r="DK31" s="658"/>
      <c r="DL31" s="634">
        <v>1316105</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5162285</v>
      </c>
      <c r="S32" s="626"/>
      <c r="T32" s="626"/>
      <c r="U32" s="626"/>
      <c r="V32" s="626"/>
      <c r="W32" s="626"/>
      <c r="X32" s="626"/>
      <c r="Y32" s="627"/>
      <c r="Z32" s="628">
        <v>2.6</v>
      </c>
      <c r="AA32" s="628"/>
      <c r="AB32" s="628"/>
      <c r="AC32" s="628"/>
      <c r="AD32" s="629">
        <v>1387</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98.7</v>
      </c>
      <c r="BH32" s="693"/>
      <c r="BI32" s="693"/>
      <c r="BJ32" s="693"/>
      <c r="BK32" s="693"/>
      <c r="BL32" s="693"/>
      <c r="BM32" s="694">
        <v>96</v>
      </c>
      <c r="BN32" s="693"/>
      <c r="BO32" s="693"/>
      <c r="BP32" s="693"/>
      <c r="BQ32" s="695"/>
      <c r="BR32" s="692">
        <v>98.3</v>
      </c>
      <c r="BS32" s="693"/>
      <c r="BT32" s="693"/>
      <c r="BU32" s="693"/>
      <c r="BV32" s="693"/>
      <c r="BW32" s="693"/>
      <c r="BX32" s="694">
        <v>94.4</v>
      </c>
      <c r="BY32" s="693"/>
      <c r="BZ32" s="693"/>
      <c r="CA32" s="693"/>
      <c r="CB32" s="695"/>
      <c r="CD32" s="690"/>
      <c r="CE32" s="691"/>
      <c r="CF32" s="639" t="s">
        <v>300</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15418596</v>
      </c>
      <c r="S33" s="626"/>
      <c r="T33" s="626"/>
      <c r="U33" s="626"/>
      <c r="V33" s="626"/>
      <c r="W33" s="626"/>
      <c r="X33" s="626"/>
      <c r="Y33" s="627"/>
      <c r="Z33" s="628">
        <v>7.7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68619347</v>
      </c>
      <c r="CS33" s="657"/>
      <c r="CT33" s="657"/>
      <c r="CU33" s="657"/>
      <c r="CV33" s="657"/>
      <c r="CW33" s="657"/>
      <c r="CX33" s="657"/>
      <c r="CY33" s="658"/>
      <c r="CZ33" s="659">
        <v>35.9</v>
      </c>
      <c r="DA33" s="660"/>
      <c r="DB33" s="660"/>
      <c r="DC33" s="661"/>
      <c r="DD33" s="634">
        <v>58360325</v>
      </c>
      <c r="DE33" s="657"/>
      <c r="DF33" s="657"/>
      <c r="DG33" s="657"/>
      <c r="DH33" s="657"/>
      <c r="DI33" s="657"/>
      <c r="DJ33" s="657"/>
      <c r="DK33" s="658"/>
      <c r="DL33" s="634">
        <v>43667121</v>
      </c>
      <c r="DM33" s="657"/>
      <c r="DN33" s="657"/>
      <c r="DO33" s="657"/>
      <c r="DP33" s="657"/>
      <c r="DQ33" s="657"/>
      <c r="DR33" s="657"/>
      <c r="DS33" s="657"/>
      <c r="DT33" s="657"/>
      <c r="DU33" s="657"/>
      <c r="DV33" s="658"/>
      <c r="DW33" s="630">
        <v>42.1</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29071733</v>
      </c>
      <c r="CS34" s="626"/>
      <c r="CT34" s="626"/>
      <c r="CU34" s="626"/>
      <c r="CV34" s="626"/>
      <c r="CW34" s="626"/>
      <c r="CX34" s="626"/>
      <c r="CY34" s="627"/>
      <c r="CZ34" s="659">
        <v>15.2</v>
      </c>
      <c r="DA34" s="660"/>
      <c r="DB34" s="660"/>
      <c r="DC34" s="661"/>
      <c r="DD34" s="634">
        <v>23111162</v>
      </c>
      <c r="DE34" s="626"/>
      <c r="DF34" s="626"/>
      <c r="DG34" s="626"/>
      <c r="DH34" s="626"/>
      <c r="DI34" s="626"/>
      <c r="DJ34" s="626"/>
      <c r="DK34" s="627"/>
      <c r="DL34" s="634">
        <v>21138276</v>
      </c>
      <c r="DM34" s="626"/>
      <c r="DN34" s="626"/>
      <c r="DO34" s="626"/>
      <c r="DP34" s="626"/>
      <c r="DQ34" s="626"/>
      <c r="DR34" s="626"/>
      <c r="DS34" s="626"/>
      <c r="DT34" s="626"/>
      <c r="DU34" s="626"/>
      <c r="DV34" s="627"/>
      <c r="DW34" s="630">
        <v>20.399999999999999</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3918296</v>
      </c>
      <c r="S35" s="626"/>
      <c r="T35" s="626"/>
      <c r="U35" s="626"/>
      <c r="V35" s="626"/>
      <c r="W35" s="626"/>
      <c r="X35" s="626"/>
      <c r="Y35" s="627"/>
      <c r="Z35" s="628">
        <v>2</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21375066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t="s">
        <v>216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3220917</v>
      </c>
      <c r="CS35" s="657"/>
      <c r="CT35" s="657"/>
      <c r="CU35" s="657"/>
      <c r="CV35" s="657"/>
      <c r="CW35" s="657"/>
      <c r="CX35" s="657"/>
      <c r="CY35" s="658"/>
      <c r="CZ35" s="659">
        <v>1.7</v>
      </c>
      <c r="DA35" s="660"/>
      <c r="DB35" s="660"/>
      <c r="DC35" s="661"/>
      <c r="DD35" s="634">
        <v>2655196</v>
      </c>
      <c r="DE35" s="657"/>
      <c r="DF35" s="657"/>
      <c r="DG35" s="657"/>
      <c r="DH35" s="657"/>
      <c r="DI35" s="657"/>
      <c r="DJ35" s="657"/>
      <c r="DK35" s="658"/>
      <c r="DL35" s="634">
        <v>2654661</v>
      </c>
      <c r="DM35" s="657"/>
      <c r="DN35" s="657"/>
      <c r="DO35" s="657"/>
      <c r="DP35" s="657"/>
      <c r="DQ35" s="657"/>
      <c r="DR35" s="657"/>
      <c r="DS35" s="657"/>
      <c r="DT35" s="657"/>
      <c r="DU35" s="657"/>
      <c r="DV35" s="658"/>
      <c r="DW35" s="630">
        <v>2.6</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200705069</v>
      </c>
      <c r="S36" s="698"/>
      <c r="T36" s="698"/>
      <c r="U36" s="698"/>
      <c r="V36" s="698"/>
      <c r="W36" s="698"/>
      <c r="X36" s="698"/>
      <c r="Y36" s="699"/>
      <c r="Z36" s="700">
        <v>100</v>
      </c>
      <c r="AA36" s="700"/>
      <c r="AB36" s="700"/>
      <c r="AC36" s="700"/>
      <c r="AD36" s="701">
        <v>99854274</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3459389</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-560037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7927872</v>
      </c>
      <c r="CS36" s="626"/>
      <c r="CT36" s="626"/>
      <c r="CU36" s="626"/>
      <c r="CV36" s="626"/>
      <c r="CW36" s="626"/>
      <c r="CX36" s="626"/>
      <c r="CY36" s="627"/>
      <c r="CZ36" s="659">
        <v>4.0999999999999996</v>
      </c>
      <c r="DA36" s="660"/>
      <c r="DB36" s="660"/>
      <c r="DC36" s="661"/>
      <c r="DD36" s="634">
        <v>6898923</v>
      </c>
      <c r="DE36" s="626"/>
      <c r="DF36" s="626"/>
      <c r="DG36" s="626"/>
      <c r="DH36" s="626"/>
      <c r="DI36" s="626"/>
      <c r="DJ36" s="626"/>
      <c r="DK36" s="627"/>
      <c r="DL36" s="634">
        <v>6104921</v>
      </c>
      <c r="DM36" s="626"/>
      <c r="DN36" s="626"/>
      <c r="DO36" s="626"/>
      <c r="DP36" s="626"/>
      <c r="DQ36" s="626"/>
      <c r="DR36" s="626"/>
      <c r="DS36" s="626"/>
      <c r="DT36" s="626"/>
      <c r="DU36" s="626"/>
      <c r="DV36" s="627"/>
      <c r="DW36" s="630">
        <v>5.9</v>
      </c>
      <c r="DX36" s="655"/>
      <c r="DY36" s="655"/>
      <c r="DZ36" s="655"/>
      <c r="EA36" s="655"/>
      <c r="EB36" s="655"/>
      <c r="EC36" s="656"/>
    </row>
    <row r="37" spans="2:133" ht="11.25" customHeight="1">
      <c r="AQ37" s="704" t="s">
        <v>315</v>
      </c>
      <c r="AR37" s="705"/>
      <c r="AS37" s="705"/>
      <c r="AT37" s="705"/>
      <c r="AU37" s="705"/>
      <c r="AV37" s="705"/>
      <c r="AW37" s="705"/>
      <c r="AX37" s="705"/>
      <c r="AY37" s="706"/>
      <c r="AZ37" s="625">
        <v>1600000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95112</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8265</v>
      </c>
      <c r="CS37" s="657"/>
      <c r="CT37" s="657"/>
      <c r="CU37" s="657"/>
      <c r="CV37" s="657"/>
      <c r="CW37" s="657"/>
      <c r="CX37" s="657"/>
      <c r="CY37" s="658"/>
      <c r="CZ37" s="659">
        <v>0</v>
      </c>
      <c r="DA37" s="660"/>
      <c r="DB37" s="660"/>
      <c r="DC37" s="661"/>
      <c r="DD37" s="634">
        <v>8265</v>
      </c>
      <c r="DE37" s="657"/>
      <c r="DF37" s="657"/>
      <c r="DG37" s="657"/>
      <c r="DH37" s="657"/>
      <c r="DI37" s="657"/>
      <c r="DJ37" s="657"/>
      <c r="DK37" s="658"/>
      <c r="DL37" s="634">
        <v>8265</v>
      </c>
      <c r="DM37" s="657"/>
      <c r="DN37" s="657"/>
      <c r="DO37" s="657"/>
      <c r="DP37" s="657"/>
      <c r="DQ37" s="657"/>
      <c r="DR37" s="657"/>
      <c r="DS37" s="657"/>
      <c r="DT37" s="657"/>
      <c r="DU37" s="657"/>
      <c r="DV37" s="658"/>
      <c r="DW37" s="630">
        <v>0</v>
      </c>
      <c r="DX37" s="655"/>
      <c r="DY37" s="655"/>
      <c r="DZ37" s="655"/>
      <c r="EA37" s="655"/>
      <c r="EB37" s="655"/>
      <c r="EC37" s="656"/>
    </row>
    <row r="38" spans="2:133" ht="11.25" customHeight="1">
      <c r="AQ38" s="704" t="s">
        <v>318</v>
      </c>
      <c r="AR38" s="705"/>
      <c r="AS38" s="705"/>
      <c r="AT38" s="705"/>
      <c r="AU38" s="705"/>
      <c r="AV38" s="705"/>
      <c r="AW38" s="705"/>
      <c r="AX38" s="705"/>
      <c r="AY38" s="706"/>
      <c r="AZ38" s="625">
        <v>735989</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152839</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19688385</v>
      </c>
      <c r="CS38" s="626"/>
      <c r="CT38" s="626"/>
      <c r="CU38" s="626"/>
      <c r="CV38" s="626"/>
      <c r="CW38" s="626"/>
      <c r="CX38" s="626"/>
      <c r="CY38" s="627"/>
      <c r="CZ38" s="659">
        <v>10.3</v>
      </c>
      <c r="DA38" s="660"/>
      <c r="DB38" s="660"/>
      <c r="DC38" s="661"/>
      <c r="DD38" s="634">
        <v>17242317</v>
      </c>
      <c r="DE38" s="626"/>
      <c r="DF38" s="626"/>
      <c r="DG38" s="626"/>
      <c r="DH38" s="626"/>
      <c r="DI38" s="626"/>
      <c r="DJ38" s="626"/>
      <c r="DK38" s="627"/>
      <c r="DL38" s="634">
        <v>13758910</v>
      </c>
      <c r="DM38" s="626"/>
      <c r="DN38" s="626"/>
      <c r="DO38" s="626"/>
      <c r="DP38" s="626"/>
      <c r="DQ38" s="626"/>
      <c r="DR38" s="626"/>
      <c r="DS38" s="626"/>
      <c r="DT38" s="626"/>
      <c r="DU38" s="626"/>
      <c r="DV38" s="627"/>
      <c r="DW38" s="630">
        <v>13.3</v>
      </c>
      <c r="DX38" s="655"/>
      <c r="DY38" s="655"/>
      <c r="DZ38" s="655"/>
      <c r="EA38" s="655"/>
      <c r="EB38" s="655"/>
      <c r="EC38" s="656"/>
    </row>
    <row r="39" spans="2:133" ht="11.25" customHeight="1">
      <c r="AQ39" s="704" t="s">
        <v>321</v>
      </c>
      <c r="AR39" s="705"/>
      <c r="AS39" s="705"/>
      <c r="AT39" s="705"/>
      <c r="AU39" s="705"/>
      <c r="AV39" s="705"/>
      <c r="AW39" s="705"/>
      <c r="AX39" s="705"/>
      <c r="AY39" s="706"/>
      <c r="AZ39" s="625">
        <v>222237</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8551687</v>
      </c>
      <c r="CS39" s="657"/>
      <c r="CT39" s="657"/>
      <c r="CU39" s="657"/>
      <c r="CV39" s="657"/>
      <c r="CW39" s="657"/>
      <c r="CX39" s="657"/>
      <c r="CY39" s="658"/>
      <c r="CZ39" s="659">
        <v>4.5</v>
      </c>
      <c r="DA39" s="660"/>
      <c r="DB39" s="660"/>
      <c r="DC39" s="661"/>
      <c r="DD39" s="634">
        <v>8442374</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5919372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158753</v>
      </c>
      <c r="CS40" s="626"/>
      <c r="CT40" s="626"/>
      <c r="CU40" s="626"/>
      <c r="CV40" s="626"/>
      <c r="CW40" s="626"/>
      <c r="CX40" s="626"/>
      <c r="CY40" s="627"/>
      <c r="CZ40" s="659">
        <v>0.1</v>
      </c>
      <c r="DA40" s="660"/>
      <c r="DB40" s="660"/>
      <c r="DC40" s="661"/>
      <c r="DD40" s="634">
        <v>10353</v>
      </c>
      <c r="DE40" s="626"/>
      <c r="DF40" s="626"/>
      <c r="DG40" s="626"/>
      <c r="DH40" s="626"/>
      <c r="DI40" s="626"/>
      <c r="DJ40" s="626"/>
      <c r="DK40" s="627"/>
      <c r="DL40" s="634">
        <v>10353</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9438079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260</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25161772</v>
      </c>
      <c r="CS42" s="626"/>
      <c r="CT42" s="626"/>
      <c r="CU42" s="626"/>
      <c r="CV42" s="626"/>
      <c r="CW42" s="626"/>
      <c r="CX42" s="626"/>
      <c r="CY42" s="627"/>
      <c r="CZ42" s="659">
        <v>13.2</v>
      </c>
      <c r="DA42" s="708"/>
      <c r="DB42" s="708"/>
      <c r="DC42" s="709"/>
      <c r="DD42" s="634">
        <v>8348009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265755</v>
      </c>
      <c r="CS43" s="657"/>
      <c r="CT43" s="657"/>
      <c r="CU43" s="657"/>
      <c r="CV43" s="657"/>
      <c r="CW43" s="657"/>
      <c r="CX43" s="657"/>
      <c r="CY43" s="658"/>
      <c r="CZ43" s="659">
        <v>0.1</v>
      </c>
      <c r="DA43" s="660"/>
      <c r="DB43" s="660"/>
      <c r="DC43" s="661"/>
      <c r="DD43" s="634">
        <v>265755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288</v>
      </c>
      <c r="CE44" s="732"/>
      <c r="CF44" s="622" t="s">
        <v>338</v>
      </c>
      <c r="CG44" s="623"/>
      <c r="CH44" s="623"/>
      <c r="CI44" s="623"/>
      <c r="CJ44" s="623"/>
      <c r="CK44" s="623"/>
      <c r="CL44" s="623"/>
      <c r="CM44" s="623"/>
      <c r="CN44" s="623"/>
      <c r="CO44" s="623"/>
      <c r="CP44" s="623"/>
      <c r="CQ44" s="624"/>
      <c r="CR44" s="625">
        <v>25161772</v>
      </c>
      <c r="CS44" s="626"/>
      <c r="CT44" s="626"/>
      <c r="CU44" s="626"/>
      <c r="CV44" s="626"/>
      <c r="CW44" s="626"/>
      <c r="CX44" s="626"/>
      <c r="CY44" s="627"/>
      <c r="CZ44" s="659">
        <v>13.2</v>
      </c>
      <c r="DA44" s="708"/>
      <c r="DB44" s="708"/>
      <c r="DC44" s="709"/>
      <c r="DD44" s="634">
        <v>8348009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9937234</v>
      </c>
      <c r="CS45" s="657"/>
      <c r="CT45" s="657"/>
      <c r="CU45" s="657"/>
      <c r="CV45" s="657"/>
      <c r="CW45" s="657"/>
      <c r="CX45" s="657"/>
      <c r="CY45" s="658"/>
      <c r="CZ45" s="659">
        <v>5.2</v>
      </c>
      <c r="DA45" s="660"/>
      <c r="DB45" s="660"/>
      <c r="DC45" s="661"/>
      <c r="DD45" s="634">
        <v>845966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15168146</v>
      </c>
      <c r="CS46" s="626"/>
      <c r="CT46" s="626"/>
      <c r="CU46" s="626"/>
      <c r="CV46" s="626"/>
      <c r="CW46" s="626"/>
      <c r="CX46" s="626"/>
      <c r="CY46" s="627"/>
      <c r="CZ46" s="659">
        <v>7.9</v>
      </c>
      <c r="DA46" s="708"/>
      <c r="DB46" s="708"/>
      <c r="DC46" s="709"/>
      <c r="DD46" s="634">
        <v>7496751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191136746</v>
      </c>
      <c r="CS49" s="693"/>
      <c r="CT49" s="693"/>
      <c r="CU49" s="693"/>
      <c r="CV49" s="693"/>
      <c r="CW49" s="693"/>
      <c r="CX49" s="693"/>
      <c r="CY49" s="720"/>
      <c r="CZ49" s="721">
        <v>100</v>
      </c>
      <c r="DA49" s="722"/>
      <c r="DB49" s="722"/>
      <c r="DC49" s="723"/>
      <c r="DD49" s="724">
        <v>122183248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197479</v>
      </c>
      <c r="R7" s="755"/>
      <c r="S7" s="755"/>
      <c r="T7" s="755"/>
      <c r="U7" s="755"/>
      <c r="V7" s="755">
        <v>187946</v>
      </c>
      <c r="W7" s="755"/>
      <c r="X7" s="755"/>
      <c r="Y7" s="755"/>
      <c r="Z7" s="755"/>
      <c r="AA7" s="755">
        <v>9534</v>
      </c>
      <c r="AB7" s="755"/>
      <c r="AC7" s="755"/>
      <c r="AD7" s="755"/>
      <c r="AE7" s="756"/>
      <c r="AF7" s="757">
        <v>7788</v>
      </c>
      <c r="AG7" s="758"/>
      <c r="AH7" s="758"/>
      <c r="AI7" s="758"/>
      <c r="AJ7" s="759"/>
      <c r="AK7" s="794">
        <v>963</v>
      </c>
      <c r="AL7" s="795"/>
      <c r="AM7" s="795"/>
      <c r="AN7" s="795"/>
      <c r="AO7" s="795"/>
      <c r="AP7" s="795">
        <v>143067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2465</v>
      </c>
      <c r="CI7" s="792"/>
      <c r="CJ7" s="792"/>
      <c r="CK7" s="792"/>
      <c r="CL7" s="793"/>
      <c r="CM7" s="791">
        <v>8508</v>
      </c>
      <c r="CN7" s="792"/>
      <c r="CO7" s="792"/>
      <c r="CP7" s="792"/>
      <c r="CQ7" s="793"/>
      <c r="CR7" s="791">
        <v>24259</v>
      </c>
      <c r="CS7" s="792"/>
      <c r="CT7" s="792"/>
      <c r="CU7" s="792"/>
      <c r="CV7" s="793"/>
      <c r="CW7" s="791" t="s">
        <v>549</v>
      </c>
      <c r="CX7" s="792"/>
      <c r="CY7" s="792"/>
      <c r="CZ7" s="792"/>
      <c r="DA7" s="793"/>
      <c r="DB7" s="791">
        <v>1107</v>
      </c>
      <c r="DC7" s="792"/>
      <c r="DD7" s="792"/>
      <c r="DE7" s="792"/>
      <c r="DF7" s="793"/>
      <c r="DG7" s="791" t="s">
        <v>549</v>
      </c>
      <c r="DH7" s="792"/>
      <c r="DI7" s="792"/>
      <c r="DJ7" s="792"/>
      <c r="DK7" s="793"/>
      <c r="DL7" s="791" t="s">
        <v>549</v>
      </c>
      <c r="DM7" s="792"/>
      <c r="DN7" s="792"/>
      <c r="DO7" s="792"/>
      <c r="DP7" s="793"/>
      <c r="DQ7" s="791" t="s">
        <v>549</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317</v>
      </c>
      <c r="R8" s="779"/>
      <c r="S8" s="779"/>
      <c r="T8" s="779"/>
      <c r="U8" s="779"/>
      <c r="V8" s="779">
        <v>317</v>
      </c>
      <c r="W8" s="779"/>
      <c r="X8" s="779"/>
      <c r="Y8" s="779"/>
      <c r="Z8" s="779"/>
      <c r="AA8" s="779" t="s">
        <v>545</v>
      </c>
      <c r="AB8" s="779"/>
      <c r="AC8" s="779"/>
      <c r="AD8" s="779"/>
      <c r="AE8" s="780"/>
      <c r="AF8" s="781" t="s">
        <v>368</v>
      </c>
      <c r="AG8" s="782"/>
      <c r="AH8" s="782"/>
      <c r="AI8" s="782"/>
      <c r="AJ8" s="783"/>
      <c r="AK8" s="784">
        <v>271</v>
      </c>
      <c r="AL8" s="785"/>
      <c r="AM8" s="785"/>
      <c r="AN8" s="785"/>
      <c r="AO8" s="785"/>
      <c r="AP8" s="785" t="s">
        <v>545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551</v>
      </c>
      <c r="BS8" s="788" t="s">
        <v>552</v>
      </c>
      <c r="BT8" s="789"/>
      <c r="BU8" s="789"/>
      <c r="BV8" s="789"/>
      <c r="BW8" s="789"/>
      <c r="BX8" s="789"/>
      <c r="BY8" s="789"/>
      <c r="BZ8" s="789"/>
      <c r="CA8" s="789"/>
      <c r="CB8" s="789"/>
      <c r="CC8" s="789"/>
      <c r="CD8" s="789"/>
      <c r="CE8" s="789"/>
      <c r="CF8" s="789"/>
      <c r="CG8" s="790"/>
      <c r="CH8" s="801">
        <v>3439</v>
      </c>
      <c r="CI8" s="802"/>
      <c r="CJ8" s="802"/>
      <c r="CK8" s="802"/>
      <c r="CL8" s="803"/>
      <c r="CM8" s="801">
        <v>96343</v>
      </c>
      <c r="CN8" s="802"/>
      <c r="CO8" s="802"/>
      <c r="CP8" s="802"/>
      <c r="CQ8" s="803"/>
      <c r="CR8" s="801">
        <v>67</v>
      </c>
      <c r="CS8" s="802"/>
      <c r="CT8" s="802"/>
      <c r="CU8" s="802"/>
      <c r="CV8" s="803"/>
      <c r="CW8" s="801" t="s">
        <v>549</v>
      </c>
      <c r="CX8" s="802"/>
      <c r="CY8" s="802"/>
      <c r="CZ8" s="802"/>
      <c r="DA8" s="803"/>
      <c r="DB8" s="801" t="s">
        <v>549</v>
      </c>
      <c r="DC8" s="802"/>
      <c r="DD8" s="802"/>
      <c r="DE8" s="802"/>
      <c r="DF8" s="803"/>
      <c r="DG8" s="801" t="s">
        <v>549</v>
      </c>
      <c r="DH8" s="802"/>
      <c r="DI8" s="802"/>
      <c r="DJ8" s="802"/>
      <c r="DK8" s="803"/>
      <c r="DL8" s="801">
        <v>7612</v>
      </c>
      <c r="DM8" s="802"/>
      <c r="DN8" s="802"/>
      <c r="DO8" s="802"/>
      <c r="DP8" s="803"/>
      <c r="DQ8" s="801">
        <v>41</v>
      </c>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6</v>
      </c>
      <c r="R9" s="779"/>
      <c r="S9" s="779"/>
      <c r="T9" s="779"/>
      <c r="U9" s="779"/>
      <c r="V9" s="779">
        <v>6</v>
      </c>
      <c r="W9" s="779"/>
      <c r="X9" s="779"/>
      <c r="Y9" s="779"/>
      <c r="Z9" s="779"/>
      <c r="AA9" s="779" t="s">
        <v>545</v>
      </c>
      <c r="AB9" s="779"/>
      <c r="AC9" s="779"/>
      <c r="AD9" s="779"/>
      <c r="AE9" s="780"/>
      <c r="AF9" s="781" t="s">
        <v>111</v>
      </c>
      <c r="AG9" s="782"/>
      <c r="AH9" s="782"/>
      <c r="AI9" s="782"/>
      <c r="AJ9" s="783"/>
      <c r="AK9" s="784">
        <v>4</v>
      </c>
      <c r="AL9" s="785"/>
      <c r="AM9" s="785"/>
      <c r="AN9" s="785"/>
      <c r="AO9" s="785"/>
      <c r="AP9" s="785" t="s">
        <v>545</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551</v>
      </c>
      <c r="BS9" s="788" t="s">
        <v>553</v>
      </c>
      <c r="BT9" s="789"/>
      <c r="BU9" s="789"/>
      <c r="BV9" s="789"/>
      <c r="BW9" s="789"/>
      <c r="BX9" s="789"/>
      <c r="BY9" s="789"/>
      <c r="BZ9" s="789"/>
      <c r="CA9" s="789"/>
      <c r="CB9" s="789"/>
      <c r="CC9" s="789"/>
      <c r="CD9" s="789"/>
      <c r="CE9" s="789"/>
      <c r="CF9" s="789"/>
      <c r="CG9" s="790"/>
      <c r="CH9" s="801">
        <v>-16</v>
      </c>
      <c r="CI9" s="802"/>
      <c r="CJ9" s="802"/>
      <c r="CK9" s="802"/>
      <c r="CL9" s="803"/>
      <c r="CM9" s="801">
        <v>1007</v>
      </c>
      <c r="CN9" s="802"/>
      <c r="CO9" s="802"/>
      <c r="CP9" s="802"/>
      <c r="CQ9" s="803"/>
      <c r="CR9" s="801" t="s">
        <v>549</v>
      </c>
      <c r="CS9" s="802"/>
      <c r="CT9" s="802"/>
      <c r="CU9" s="802"/>
      <c r="CV9" s="803"/>
      <c r="CW9" s="801" t="s">
        <v>549</v>
      </c>
      <c r="CX9" s="802"/>
      <c r="CY9" s="802"/>
      <c r="CZ9" s="802"/>
      <c r="DA9" s="803"/>
      <c r="DB9" s="801" t="s">
        <v>549</v>
      </c>
      <c r="DC9" s="802"/>
      <c r="DD9" s="802"/>
      <c r="DE9" s="802"/>
      <c r="DF9" s="803"/>
      <c r="DG9" s="801" t="s">
        <v>549</v>
      </c>
      <c r="DH9" s="802"/>
      <c r="DI9" s="802"/>
      <c r="DJ9" s="802"/>
      <c r="DK9" s="803"/>
      <c r="DL9" s="801">
        <v>15</v>
      </c>
      <c r="DM9" s="802"/>
      <c r="DN9" s="802"/>
      <c r="DO9" s="802"/>
      <c r="DP9" s="803"/>
      <c r="DQ9" s="801" t="s">
        <v>549</v>
      </c>
      <c r="DR9" s="802"/>
      <c r="DS9" s="802"/>
      <c r="DT9" s="802"/>
      <c r="DU9" s="803"/>
      <c r="DV9" s="804"/>
      <c r="DW9" s="805"/>
      <c r="DX9" s="805"/>
      <c r="DY9" s="805"/>
      <c r="DZ9" s="806"/>
      <c r="EA9" s="207"/>
    </row>
    <row r="10" spans="1:131" s="208" customFormat="1" ht="26.25" customHeight="1">
      <c r="A10" s="214">
        <v>4</v>
      </c>
      <c r="B10" s="775" t="s">
        <v>370</v>
      </c>
      <c r="C10" s="776"/>
      <c r="D10" s="776"/>
      <c r="E10" s="776"/>
      <c r="F10" s="776"/>
      <c r="G10" s="776"/>
      <c r="H10" s="776"/>
      <c r="I10" s="776"/>
      <c r="J10" s="776"/>
      <c r="K10" s="776"/>
      <c r="L10" s="776"/>
      <c r="M10" s="776"/>
      <c r="N10" s="776"/>
      <c r="O10" s="776"/>
      <c r="P10" s="777"/>
      <c r="Q10" s="778">
        <v>7079</v>
      </c>
      <c r="R10" s="779"/>
      <c r="S10" s="779"/>
      <c r="T10" s="779"/>
      <c r="U10" s="779"/>
      <c r="V10" s="779">
        <v>7044</v>
      </c>
      <c r="W10" s="779"/>
      <c r="X10" s="779"/>
      <c r="Y10" s="779"/>
      <c r="Z10" s="779"/>
      <c r="AA10" s="779">
        <v>35</v>
      </c>
      <c r="AB10" s="779"/>
      <c r="AC10" s="779"/>
      <c r="AD10" s="779"/>
      <c r="AE10" s="780"/>
      <c r="AF10" s="781" t="s">
        <v>111</v>
      </c>
      <c r="AG10" s="782"/>
      <c r="AH10" s="782"/>
      <c r="AI10" s="782"/>
      <c r="AJ10" s="783"/>
      <c r="AK10" s="784">
        <v>3362</v>
      </c>
      <c r="AL10" s="785"/>
      <c r="AM10" s="785"/>
      <c r="AN10" s="785"/>
      <c r="AO10" s="785"/>
      <c r="AP10" s="785">
        <v>19199</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551</v>
      </c>
      <c r="BS10" s="788" t="s">
        <v>554</v>
      </c>
      <c r="BT10" s="789"/>
      <c r="BU10" s="789"/>
      <c r="BV10" s="789"/>
      <c r="BW10" s="789"/>
      <c r="BX10" s="789"/>
      <c r="BY10" s="789"/>
      <c r="BZ10" s="789"/>
      <c r="CA10" s="789"/>
      <c r="CB10" s="789"/>
      <c r="CC10" s="789"/>
      <c r="CD10" s="789"/>
      <c r="CE10" s="789"/>
      <c r="CF10" s="789"/>
      <c r="CG10" s="790"/>
      <c r="CH10" s="801">
        <v>-220</v>
      </c>
      <c r="CI10" s="802"/>
      <c r="CJ10" s="802"/>
      <c r="CK10" s="802"/>
      <c r="CL10" s="803"/>
      <c r="CM10" s="801">
        <v>423</v>
      </c>
      <c r="CN10" s="802"/>
      <c r="CO10" s="802"/>
      <c r="CP10" s="802"/>
      <c r="CQ10" s="803"/>
      <c r="CR10" s="801">
        <v>5</v>
      </c>
      <c r="CS10" s="802"/>
      <c r="CT10" s="802"/>
      <c r="CU10" s="802"/>
      <c r="CV10" s="803"/>
      <c r="CW10" s="801" t="s">
        <v>561</v>
      </c>
      <c r="CX10" s="802"/>
      <c r="CY10" s="802"/>
      <c r="CZ10" s="802"/>
      <c r="DA10" s="803"/>
      <c r="DB10" s="801">
        <v>10637</v>
      </c>
      <c r="DC10" s="802"/>
      <c r="DD10" s="802"/>
      <c r="DE10" s="802"/>
      <c r="DF10" s="803"/>
      <c r="DG10" s="801" t="s">
        <v>562</v>
      </c>
      <c r="DH10" s="802"/>
      <c r="DI10" s="802"/>
      <c r="DJ10" s="802"/>
      <c r="DK10" s="803"/>
      <c r="DL10" s="801" t="s">
        <v>562</v>
      </c>
      <c r="DM10" s="802"/>
      <c r="DN10" s="802"/>
      <c r="DO10" s="802"/>
      <c r="DP10" s="803"/>
      <c r="DQ10" s="801">
        <v>1162</v>
      </c>
      <c r="DR10" s="802"/>
      <c r="DS10" s="802"/>
      <c r="DT10" s="802"/>
      <c r="DU10" s="803"/>
      <c r="DV10" s="804"/>
      <c r="DW10" s="805"/>
      <c r="DX10" s="805"/>
      <c r="DY10" s="805"/>
      <c r="DZ10" s="806"/>
      <c r="EA10" s="207"/>
    </row>
    <row r="11" spans="1:131" s="208" customFormat="1" ht="26.25" customHeight="1">
      <c r="A11" s="214">
        <v>5</v>
      </c>
      <c r="B11" s="775" t="s">
        <v>371</v>
      </c>
      <c r="C11" s="776"/>
      <c r="D11" s="776"/>
      <c r="E11" s="776"/>
      <c r="F11" s="776"/>
      <c r="G11" s="776"/>
      <c r="H11" s="776"/>
      <c r="I11" s="776"/>
      <c r="J11" s="776"/>
      <c r="K11" s="776"/>
      <c r="L11" s="776"/>
      <c r="M11" s="776"/>
      <c r="N11" s="776"/>
      <c r="O11" s="776"/>
      <c r="P11" s="777"/>
      <c r="Q11" s="778">
        <v>66</v>
      </c>
      <c r="R11" s="779"/>
      <c r="S11" s="779"/>
      <c r="T11" s="779"/>
      <c r="U11" s="779"/>
      <c r="V11" s="779">
        <v>66</v>
      </c>
      <c r="W11" s="779"/>
      <c r="X11" s="779"/>
      <c r="Y11" s="779"/>
      <c r="Z11" s="779"/>
      <c r="AA11" s="779" t="s">
        <v>545</v>
      </c>
      <c r="AB11" s="779"/>
      <c r="AC11" s="779"/>
      <c r="AD11" s="779"/>
      <c r="AE11" s="780"/>
      <c r="AF11" s="781" t="s">
        <v>111</v>
      </c>
      <c r="AG11" s="782"/>
      <c r="AH11" s="782"/>
      <c r="AI11" s="782"/>
      <c r="AJ11" s="783"/>
      <c r="AK11" s="784">
        <v>66</v>
      </c>
      <c r="AL11" s="785"/>
      <c r="AM11" s="785"/>
      <c r="AN11" s="785"/>
      <c r="AO11" s="785"/>
      <c r="AP11" s="785">
        <v>259</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555</v>
      </c>
      <c r="BT11" s="789"/>
      <c r="BU11" s="789"/>
      <c r="BV11" s="789"/>
      <c r="BW11" s="789"/>
      <c r="BX11" s="789"/>
      <c r="BY11" s="789"/>
      <c r="BZ11" s="789"/>
      <c r="CA11" s="789"/>
      <c r="CB11" s="789"/>
      <c r="CC11" s="789"/>
      <c r="CD11" s="789"/>
      <c r="CE11" s="789"/>
      <c r="CF11" s="789"/>
      <c r="CG11" s="790"/>
      <c r="CH11" s="801">
        <v>0</v>
      </c>
      <c r="CI11" s="802"/>
      <c r="CJ11" s="802"/>
      <c r="CK11" s="802"/>
      <c r="CL11" s="803"/>
      <c r="CM11" s="801">
        <v>110</v>
      </c>
      <c r="CN11" s="802"/>
      <c r="CO11" s="802"/>
      <c r="CP11" s="802"/>
      <c r="CQ11" s="803"/>
      <c r="CR11" s="801">
        <v>100</v>
      </c>
      <c r="CS11" s="802"/>
      <c r="CT11" s="802"/>
      <c r="CU11" s="802"/>
      <c r="CV11" s="803"/>
      <c r="CW11" s="801">
        <v>75</v>
      </c>
      <c r="CX11" s="802"/>
      <c r="CY11" s="802"/>
      <c r="CZ11" s="802"/>
      <c r="DA11" s="803"/>
      <c r="DB11" s="801" t="s">
        <v>561</v>
      </c>
      <c r="DC11" s="802"/>
      <c r="DD11" s="802"/>
      <c r="DE11" s="802"/>
      <c r="DF11" s="803"/>
      <c r="DG11" s="801" t="s">
        <v>561</v>
      </c>
      <c r="DH11" s="802"/>
      <c r="DI11" s="802"/>
      <c r="DJ11" s="802"/>
      <c r="DK11" s="803"/>
      <c r="DL11" s="801" t="s">
        <v>561</v>
      </c>
      <c r="DM11" s="802"/>
      <c r="DN11" s="802"/>
      <c r="DO11" s="802"/>
      <c r="DP11" s="803"/>
      <c r="DQ11" s="801" t="s">
        <v>561</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556</v>
      </c>
      <c r="BT12" s="789"/>
      <c r="BU12" s="789"/>
      <c r="BV12" s="789"/>
      <c r="BW12" s="789"/>
      <c r="BX12" s="789"/>
      <c r="BY12" s="789"/>
      <c r="BZ12" s="789"/>
      <c r="CA12" s="789"/>
      <c r="CB12" s="789"/>
      <c r="CC12" s="789"/>
      <c r="CD12" s="789"/>
      <c r="CE12" s="789"/>
      <c r="CF12" s="789"/>
      <c r="CG12" s="790"/>
      <c r="CH12" s="801">
        <v>1</v>
      </c>
      <c r="CI12" s="802"/>
      <c r="CJ12" s="802"/>
      <c r="CK12" s="802"/>
      <c r="CL12" s="803"/>
      <c r="CM12" s="801">
        <v>978</v>
      </c>
      <c r="CN12" s="802"/>
      <c r="CO12" s="802"/>
      <c r="CP12" s="802"/>
      <c r="CQ12" s="803"/>
      <c r="CR12" s="801">
        <v>5</v>
      </c>
      <c r="CS12" s="802"/>
      <c r="CT12" s="802"/>
      <c r="CU12" s="802"/>
      <c r="CV12" s="803"/>
      <c r="CW12" s="801" t="s">
        <v>561</v>
      </c>
      <c r="CX12" s="802"/>
      <c r="CY12" s="802"/>
      <c r="CZ12" s="802"/>
      <c r="DA12" s="803"/>
      <c r="DB12" s="801" t="s">
        <v>561</v>
      </c>
      <c r="DC12" s="802"/>
      <c r="DD12" s="802"/>
      <c r="DE12" s="802"/>
      <c r="DF12" s="803"/>
      <c r="DG12" s="801" t="s">
        <v>561</v>
      </c>
      <c r="DH12" s="802"/>
      <c r="DI12" s="802"/>
      <c r="DJ12" s="802"/>
      <c r="DK12" s="803"/>
      <c r="DL12" s="801" t="s">
        <v>561</v>
      </c>
      <c r="DM12" s="802"/>
      <c r="DN12" s="802"/>
      <c r="DO12" s="802"/>
      <c r="DP12" s="803"/>
      <c r="DQ12" s="801" t="s">
        <v>561</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557</v>
      </c>
      <c r="BT13" s="789"/>
      <c r="BU13" s="789"/>
      <c r="BV13" s="789"/>
      <c r="BW13" s="789"/>
      <c r="BX13" s="789"/>
      <c r="BY13" s="789"/>
      <c r="BZ13" s="789"/>
      <c r="CA13" s="789"/>
      <c r="CB13" s="789"/>
      <c r="CC13" s="789"/>
      <c r="CD13" s="789"/>
      <c r="CE13" s="789"/>
      <c r="CF13" s="789"/>
      <c r="CG13" s="790"/>
      <c r="CH13" s="801">
        <v>-12</v>
      </c>
      <c r="CI13" s="802"/>
      <c r="CJ13" s="802"/>
      <c r="CK13" s="802"/>
      <c r="CL13" s="803"/>
      <c r="CM13" s="801">
        <v>850</v>
      </c>
      <c r="CN13" s="802"/>
      <c r="CO13" s="802"/>
      <c r="CP13" s="802"/>
      <c r="CQ13" s="803"/>
      <c r="CR13" s="801">
        <v>50</v>
      </c>
      <c r="CS13" s="802"/>
      <c r="CT13" s="802"/>
      <c r="CU13" s="802"/>
      <c r="CV13" s="803"/>
      <c r="CW13" s="801">
        <v>77</v>
      </c>
      <c r="CX13" s="802"/>
      <c r="CY13" s="802"/>
      <c r="CZ13" s="802"/>
      <c r="DA13" s="803"/>
      <c r="DB13" s="801" t="s">
        <v>561</v>
      </c>
      <c r="DC13" s="802"/>
      <c r="DD13" s="802"/>
      <c r="DE13" s="802"/>
      <c r="DF13" s="803"/>
      <c r="DG13" s="801" t="s">
        <v>561</v>
      </c>
      <c r="DH13" s="802"/>
      <c r="DI13" s="802"/>
      <c r="DJ13" s="802"/>
      <c r="DK13" s="803"/>
      <c r="DL13" s="801" t="s">
        <v>561</v>
      </c>
      <c r="DM13" s="802"/>
      <c r="DN13" s="802"/>
      <c r="DO13" s="802"/>
      <c r="DP13" s="803"/>
      <c r="DQ13" s="801" t="s">
        <v>561</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558</v>
      </c>
      <c r="BT14" s="789"/>
      <c r="BU14" s="789"/>
      <c r="BV14" s="789"/>
      <c r="BW14" s="789"/>
      <c r="BX14" s="789"/>
      <c r="BY14" s="789"/>
      <c r="BZ14" s="789"/>
      <c r="CA14" s="789"/>
      <c r="CB14" s="789"/>
      <c r="CC14" s="789"/>
      <c r="CD14" s="789"/>
      <c r="CE14" s="789"/>
      <c r="CF14" s="789"/>
      <c r="CG14" s="790"/>
      <c r="CH14" s="801">
        <v>1</v>
      </c>
      <c r="CI14" s="802"/>
      <c r="CJ14" s="802"/>
      <c r="CK14" s="802"/>
      <c r="CL14" s="803"/>
      <c r="CM14" s="801">
        <v>191</v>
      </c>
      <c r="CN14" s="802"/>
      <c r="CO14" s="802"/>
      <c r="CP14" s="802"/>
      <c r="CQ14" s="803"/>
      <c r="CR14" s="801">
        <v>55</v>
      </c>
      <c r="CS14" s="802"/>
      <c r="CT14" s="802"/>
      <c r="CU14" s="802"/>
      <c r="CV14" s="803"/>
      <c r="CW14" s="801">
        <v>54</v>
      </c>
      <c r="CX14" s="802"/>
      <c r="CY14" s="802"/>
      <c r="CZ14" s="802"/>
      <c r="DA14" s="803"/>
      <c r="DB14" s="801" t="s">
        <v>562</v>
      </c>
      <c r="DC14" s="802"/>
      <c r="DD14" s="802"/>
      <c r="DE14" s="802"/>
      <c r="DF14" s="803"/>
      <c r="DG14" s="801" t="s">
        <v>562</v>
      </c>
      <c r="DH14" s="802"/>
      <c r="DI14" s="802"/>
      <c r="DJ14" s="802"/>
      <c r="DK14" s="803"/>
      <c r="DL14" s="801" t="s">
        <v>562</v>
      </c>
      <c r="DM14" s="802"/>
      <c r="DN14" s="802"/>
      <c r="DO14" s="802"/>
      <c r="DP14" s="803"/>
      <c r="DQ14" s="801" t="s">
        <v>562</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559</v>
      </c>
      <c r="BT15" s="789"/>
      <c r="BU15" s="789"/>
      <c r="BV15" s="789"/>
      <c r="BW15" s="789"/>
      <c r="BX15" s="789"/>
      <c r="BY15" s="789"/>
      <c r="BZ15" s="789"/>
      <c r="CA15" s="789"/>
      <c r="CB15" s="789"/>
      <c r="CC15" s="789"/>
      <c r="CD15" s="789"/>
      <c r="CE15" s="789"/>
      <c r="CF15" s="789"/>
      <c r="CG15" s="790"/>
      <c r="CH15" s="801">
        <v>35</v>
      </c>
      <c r="CI15" s="802"/>
      <c r="CJ15" s="802"/>
      <c r="CK15" s="802"/>
      <c r="CL15" s="803"/>
      <c r="CM15" s="801">
        <v>733</v>
      </c>
      <c r="CN15" s="802"/>
      <c r="CO15" s="802"/>
      <c r="CP15" s="802"/>
      <c r="CQ15" s="803"/>
      <c r="CR15" s="801">
        <v>500</v>
      </c>
      <c r="CS15" s="802"/>
      <c r="CT15" s="802"/>
      <c r="CU15" s="802"/>
      <c r="CV15" s="803"/>
      <c r="CW15" s="801" t="s">
        <v>561</v>
      </c>
      <c r="CX15" s="802"/>
      <c r="CY15" s="802"/>
      <c r="CZ15" s="802"/>
      <c r="DA15" s="803"/>
      <c r="DB15" s="801" t="s">
        <v>561</v>
      </c>
      <c r="DC15" s="802"/>
      <c r="DD15" s="802"/>
      <c r="DE15" s="802"/>
      <c r="DF15" s="803"/>
      <c r="DG15" s="801" t="s">
        <v>561</v>
      </c>
      <c r="DH15" s="802"/>
      <c r="DI15" s="802"/>
      <c r="DJ15" s="802"/>
      <c r="DK15" s="803"/>
      <c r="DL15" s="801" t="s">
        <v>561</v>
      </c>
      <c r="DM15" s="802"/>
      <c r="DN15" s="802"/>
      <c r="DO15" s="802"/>
      <c r="DP15" s="803"/>
      <c r="DQ15" s="801" t="s">
        <v>561</v>
      </c>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560</v>
      </c>
      <c r="BT16" s="789"/>
      <c r="BU16" s="789"/>
      <c r="BV16" s="789"/>
      <c r="BW16" s="789"/>
      <c r="BX16" s="789"/>
      <c r="BY16" s="789"/>
      <c r="BZ16" s="789"/>
      <c r="CA16" s="789"/>
      <c r="CB16" s="789"/>
      <c r="CC16" s="789"/>
      <c r="CD16" s="789"/>
      <c r="CE16" s="789"/>
      <c r="CF16" s="789"/>
      <c r="CG16" s="790"/>
      <c r="CH16" s="801">
        <v>-8</v>
      </c>
      <c r="CI16" s="802"/>
      <c r="CJ16" s="802"/>
      <c r="CK16" s="802"/>
      <c r="CL16" s="803"/>
      <c r="CM16" s="801">
        <v>239</v>
      </c>
      <c r="CN16" s="802"/>
      <c r="CO16" s="802"/>
      <c r="CP16" s="802"/>
      <c r="CQ16" s="803"/>
      <c r="CR16" s="801">
        <v>200</v>
      </c>
      <c r="CS16" s="802"/>
      <c r="CT16" s="802"/>
      <c r="CU16" s="802"/>
      <c r="CV16" s="803"/>
      <c r="CW16" s="801" t="s">
        <v>561</v>
      </c>
      <c r="CX16" s="802"/>
      <c r="CY16" s="802"/>
      <c r="CZ16" s="802"/>
      <c r="DA16" s="803"/>
      <c r="DB16" s="801" t="s">
        <v>561</v>
      </c>
      <c r="DC16" s="802"/>
      <c r="DD16" s="802"/>
      <c r="DE16" s="802"/>
      <c r="DF16" s="803"/>
      <c r="DG16" s="801" t="s">
        <v>561</v>
      </c>
      <c r="DH16" s="802"/>
      <c r="DI16" s="802"/>
      <c r="DJ16" s="802"/>
      <c r="DK16" s="803"/>
      <c r="DL16" s="801" t="s">
        <v>561</v>
      </c>
      <c r="DM16" s="802"/>
      <c r="DN16" s="802"/>
      <c r="DO16" s="802"/>
      <c r="DP16" s="803"/>
      <c r="DQ16" s="801" t="s">
        <v>561</v>
      </c>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372</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373</v>
      </c>
      <c r="B23" s="810" t="s">
        <v>374</v>
      </c>
      <c r="C23" s="811"/>
      <c r="D23" s="811"/>
      <c r="E23" s="811"/>
      <c r="F23" s="811"/>
      <c r="G23" s="811"/>
      <c r="H23" s="811"/>
      <c r="I23" s="811"/>
      <c r="J23" s="811"/>
      <c r="K23" s="811"/>
      <c r="L23" s="811"/>
      <c r="M23" s="811"/>
      <c r="N23" s="811"/>
      <c r="O23" s="811"/>
      <c r="P23" s="812"/>
      <c r="Q23" s="813">
        <v>201250</v>
      </c>
      <c r="R23" s="814"/>
      <c r="S23" s="814"/>
      <c r="T23" s="814"/>
      <c r="U23" s="814"/>
      <c r="V23" s="814">
        <v>191681</v>
      </c>
      <c r="W23" s="814"/>
      <c r="X23" s="814"/>
      <c r="Y23" s="814"/>
      <c r="Z23" s="814"/>
      <c r="AA23" s="814">
        <v>9569</v>
      </c>
      <c r="AB23" s="814"/>
      <c r="AC23" s="814"/>
      <c r="AD23" s="814"/>
      <c r="AE23" s="815"/>
      <c r="AF23" s="816">
        <v>7788</v>
      </c>
      <c r="AG23" s="814"/>
      <c r="AH23" s="814"/>
      <c r="AI23" s="814"/>
      <c r="AJ23" s="817"/>
      <c r="AK23" s="818"/>
      <c r="AL23" s="819"/>
      <c r="AM23" s="819"/>
      <c r="AN23" s="819"/>
      <c r="AO23" s="819"/>
      <c r="AP23" s="814">
        <v>162525</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375</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376</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377</v>
      </c>
      <c r="R26" s="738"/>
      <c r="S26" s="738"/>
      <c r="T26" s="738"/>
      <c r="U26" s="739"/>
      <c r="V26" s="737" t="s">
        <v>378</v>
      </c>
      <c r="W26" s="738"/>
      <c r="X26" s="738"/>
      <c r="Y26" s="738"/>
      <c r="Z26" s="739"/>
      <c r="AA26" s="737" t="s">
        <v>379</v>
      </c>
      <c r="AB26" s="738"/>
      <c r="AC26" s="738"/>
      <c r="AD26" s="738"/>
      <c r="AE26" s="738"/>
      <c r="AF26" s="832" t="s">
        <v>380</v>
      </c>
      <c r="AG26" s="833"/>
      <c r="AH26" s="833"/>
      <c r="AI26" s="833"/>
      <c r="AJ26" s="834"/>
      <c r="AK26" s="738" t="s">
        <v>381</v>
      </c>
      <c r="AL26" s="738"/>
      <c r="AM26" s="738"/>
      <c r="AN26" s="738"/>
      <c r="AO26" s="739"/>
      <c r="AP26" s="737" t="s">
        <v>382</v>
      </c>
      <c r="AQ26" s="738"/>
      <c r="AR26" s="738"/>
      <c r="AS26" s="738"/>
      <c r="AT26" s="739"/>
      <c r="AU26" s="737" t="s">
        <v>383</v>
      </c>
      <c r="AV26" s="738"/>
      <c r="AW26" s="738"/>
      <c r="AX26" s="738"/>
      <c r="AY26" s="739"/>
      <c r="AZ26" s="737" t="s">
        <v>384</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385</v>
      </c>
      <c r="C28" s="752"/>
      <c r="D28" s="752"/>
      <c r="E28" s="752"/>
      <c r="F28" s="752"/>
      <c r="G28" s="752"/>
      <c r="H28" s="752"/>
      <c r="I28" s="752"/>
      <c r="J28" s="752"/>
      <c r="K28" s="752"/>
      <c r="L28" s="752"/>
      <c r="M28" s="752"/>
      <c r="N28" s="752"/>
      <c r="O28" s="752"/>
      <c r="P28" s="753"/>
      <c r="Q28" s="842">
        <v>71104</v>
      </c>
      <c r="R28" s="843"/>
      <c r="S28" s="843"/>
      <c r="T28" s="843"/>
      <c r="U28" s="843"/>
      <c r="V28" s="843">
        <v>71104</v>
      </c>
      <c r="W28" s="843"/>
      <c r="X28" s="843"/>
      <c r="Y28" s="843"/>
      <c r="Z28" s="843"/>
      <c r="AA28" s="843" t="s">
        <v>545</v>
      </c>
      <c r="AB28" s="843"/>
      <c r="AC28" s="843"/>
      <c r="AD28" s="843"/>
      <c r="AE28" s="844"/>
      <c r="AF28" s="845" t="s">
        <v>111</v>
      </c>
      <c r="AG28" s="843"/>
      <c r="AH28" s="843"/>
      <c r="AI28" s="843"/>
      <c r="AJ28" s="846"/>
      <c r="AK28" s="847">
        <v>5919</v>
      </c>
      <c r="AL28" s="838"/>
      <c r="AM28" s="838"/>
      <c r="AN28" s="838"/>
      <c r="AO28" s="838"/>
      <c r="AP28" s="838" t="s">
        <v>545</v>
      </c>
      <c r="AQ28" s="838"/>
      <c r="AR28" s="838"/>
      <c r="AS28" s="838"/>
      <c r="AT28" s="838"/>
      <c r="AU28" s="838" t="s">
        <v>545</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386</v>
      </c>
      <c r="C29" s="776"/>
      <c r="D29" s="776"/>
      <c r="E29" s="776"/>
      <c r="F29" s="776"/>
      <c r="G29" s="776"/>
      <c r="H29" s="776"/>
      <c r="I29" s="776"/>
      <c r="J29" s="776"/>
      <c r="K29" s="776"/>
      <c r="L29" s="776"/>
      <c r="M29" s="776"/>
      <c r="N29" s="776"/>
      <c r="O29" s="776"/>
      <c r="P29" s="777"/>
      <c r="Q29" s="778">
        <v>33516</v>
      </c>
      <c r="R29" s="779"/>
      <c r="S29" s="779"/>
      <c r="T29" s="779"/>
      <c r="U29" s="779"/>
      <c r="V29" s="779">
        <v>32775</v>
      </c>
      <c r="W29" s="779"/>
      <c r="X29" s="779"/>
      <c r="Y29" s="779"/>
      <c r="Z29" s="779"/>
      <c r="AA29" s="779">
        <v>741</v>
      </c>
      <c r="AB29" s="779"/>
      <c r="AC29" s="779"/>
      <c r="AD29" s="779"/>
      <c r="AE29" s="780"/>
      <c r="AF29" s="781">
        <v>741</v>
      </c>
      <c r="AG29" s="782"/>
      <c r="AH29" s="782"/>
      <c r="AI29" s="782"/>
      <c r="AJ29" s="783"/>
      <c r="AK29" s="850">
        <v>5097</v>
      </c>
      <c r="AL29" s="851"/>
      <c r="AM29" s="851"/>
      <c r="AN29" s="851"/>
      <c r="AO29" s="851"/>
      <c r="AP29" s="851" t="s">
        <v>545</v>
      </c>
      <c r="AQ29" s="851"/>
      <c r="AR29" s="851"/>
      <c r="AS29" s="851"/>
      <c r="AT29" s="851"/>
      <c r="AU29" s="851" t="s">
        <v>545</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387</v>
      </c>
      <c r="C30" s="776"/>
      <c r="D30" s="776"/>
      <c r="E30" s="776"/>
      <c r="F30" s="776"/>
      <c r="G30" s="776"/>
      <c r="H30" s="776"/>
      <c r="I30" s="776"/>
      <c r="J30" s="776"/>
      <c r="K30" s="776"/>
      <c r="L30" s="776"/>
      <c r="M30" s="776"/>
      <c r="N30" s="776"/>
      <c r="O30" s="776"/>
      <c r="P30" s="777"/>
      <c r="Q30" s="778">
        <v>5579</v>
      </c>
      <c r="R30" s="779"/>
      <c r="S30" s="779"/>
      <c r="T30" s="779"/>
      <c r="U30" s="779"/>
      <c r="V30" s="779">
        <v>5541</v>
      </c>
      <c r="W30" s="779"/>
      <c r="X30" s="779"/>
      <c r="Y30" s="779"/>
      <c r="Z30" s="779"/>
      <c r="AA30" s="779">
        <v>38</v>
      </c>
      <c r="AB30" s="779"/>
      <c r="AC30" s="779"/>
      <c r="AD30" s="779"/>
      <c r="AE30" s="780"/>
      <c r="AF30" s="781">
        <v>38</v>
      </c>
      <c r="AG30" s="782"/>
      <c r="AH30" s="782"/>
      <c r="AI30" s="782"/>
      <c r="AJ30" s="783"/>
      <c r="AK30" s="850">
        <v>1132</v>
      </c>
      <c r="AL30" s="851"/>
      <c r="AM30" s="851"/>
      <c r="AN30" s="851"/>
      <c r="AO30" s="851"/>
      <c r="AP30" s="851" t="s">
        <v>545</v>
      </c>
      <c r="AQ30" s="851"/>
      <c r="AR30" s="851"/>
      <c r="AS30" s="851"/>
      <c r="AT30" s="851"/>
      <c r="AU30" s="851" t="s">
        <v>545</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388</v>
      </c>
      <c r="C31" s="776"/>
      <c r="D31" s="776"/>
      <c r="E31" s="776"/>
      <c r="F31" s="776"/>
      <c r="G31" s="776"/>
      <c r="H31" s="776"/>
      <c r="I31" s="776"/>
      <c r="J31" s="776"/>
      <c r="K31" s="776"/>
      <c r="L31" s="776"/>
      <c r="M31" s="776"/>
      <c r="N31" s="776"/>
      <c r="O31" s="776"/>
      <c r="P31" s="777"/>
      <c r="Q31" s="778">
        <v>55</v>
      </c>
      <c r="R31" s="779"/>
      <c r="S31" s="779"/>
      <c r="T31" s="779"/>
      <c r="U31" s="779"/>
      <c r="V31" s="779">
        <v>48</v>
      </c>
      <c r="W31" s="779"/>
      <c r="X31" s="779"/>
      <c r="Y31" s="779"/>
      <c r="Z31" s="779"/>
      <c r="AA31" s="779">
        <v>7</v>
      </c>
      <c r="AB31" s="779"/>
      <c r="AC31" s="779"/>
      <c r="AD31" s="779"/>
      <c r="AE31" s="780"/>
      <c r="AF31" s="781">
        <v>7</v>
      </c>
      <c r="AG31" s="782"/>
      <c r="AH31" s="782"/>
      <c r="AI31" s="782"/>
      <c r="AJ31" s="783"/>
      <c r="AK31" s="850">
        <v>0</v>
      </c>
      <c r="AL31" s="851"/>
      <c r="AM31" s="851"/>
      <c r="AN31" s="851"/>
      <c r="AO31" s="851"/>
      <c r="AP31" s="851" t="s">
        <v>545</v>
      </c>
      <c r="AQ31" s="851"/>
      <c r="AR31" s="851"/>
      <c r="AS31" s="851"/>
      <c r="AT31" s="851"/>
      <c r="AU31" s="851" t="s">
        <v>545</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389</v>
      </c>
      <c r="C32" s="776"/>
      <c r="D32" s="776"/>
      <c r="E32" s="776"/>
      <c r="F32" s="776"/>
      <c r="G32" s="776"/>
      <c r="H32" s="776"/>
      <c r="I32" s="776"/>
      <c r="J32" s="776"/>
      <c r="K32" s="776"/>
      <c r="L32" s="776"/>
      <c r="M32" s="776"/>
      <c r="N32" s="776"/>
      <c r="O32" s="776"/>
      <c r="P32" s="777"/>
      <c r="Q32" s="778">
        <v>159</v>
      </c>
      <c r="R32" s="779"/>
      <c r="S32" s="779"/>
      <c r="T32" s="779"/>
      <c r="U32" s="779"/>
      <c r="V32" s="779">
        <v>159</v>
      </c>
      <c r="W32" s="779"/>
      <c r="X32" s="779"/>
      <c r="Y32" s="779"/>
      <c r="Z32" s="779"/>
      <c r="AA32" s="779" t="s">
        <v>545</v>
      </c>
      <c r="AB32" s="779"/>
      <c r="AC32" s="779"/>
      <c r="AD32" s="779"/>
      <c r="AE32" s="780"/>
      <c r="AF32" s="781" t="s">
        <v>111</v>
      </c>
      <c r="AG32" s="782"/>
      <c r="AH32" s="782"/>
      <c r="AI32" s="782"/>
      <c r="AJ32" s="783"/>
      <c r="AK32" s="850">
        <v>40</v>
      </c>
      <c r="AL32" s="851"/>
      <c r="AM32" s="851"/>
      <c r="AN32" s="851"/>
      <c r="AO32" s="851"/>
      <c r="AP32" s="851">
        <v>928</v>
      </c>
      <c r="AQ32" s="851"/>
      <c r="AR32" s="851"/>
      <c r="AS32" s="851"/>
      <c r="AT32" s="851"/>
      <c r="AU32" s="851">
        <v>415</v>
      </c>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390</v>
      </c>
      <c r="C33" s="776"/>
      <c r="D33" s="776"/>
      <c r="E33" s="776"/>
      <c r="F33" s="776"/>
      <c r="G33" s="776"/>
      <c r="H33" s="776"/>
      <c r="I33" s="776"/>
      <c r="J33" s="776"/>
      <c r="K33" s="776"/>
      <c r="L33" s="776"/>
      <c r="M33" s="776"/>
      <c r="N33" s="776"/>
      <c r="O33" s="776"/>
      <c r="P33" s="777"/>
      <c r="Q33" s="778">
        <v>55</v>
      </c>
      <c r="R33" s="779"/>
      <c r="S33" s="779"/>
      <c r="T33" s="779"/>
      <c r="U33" s="779"/>
      <c r="V33" s="779">
        <v>40</v>
      </c>
      <c r="W33" s="779"/>
      <c r="X33" s="779"/>
      <c r="Y33" s="779"/>
      <c r="Z33" s="779"/>
      <c r="AA33" s="779">
        <v>15</v>
      </c>
      <c r="AB33" s="779"/>
      <c r="AC33" s="779"/>
      <c r="AD33" s="779"/>
      <c r="AE33" s="780"/>
      <c r="AF33" s="781">
        <v>15</v>
      </c>
      <c r="AG33" s="782"/>
      <c r="AH33" s="782"/>
      <c r="AI33" s="782"/>
      <c r="AJ33" s="783"/>
      <c r="AK33" s="850">
        <v>1</v>
      </c>
      <c r="AL33" s="851"/>
      <c r="AM33" s="851"/>
      <c r="AN33" s="851"/>
      <c r="AO33" s="851"/>
      <c r="AP33" s="851" t="s">
        <v>545</v>
      </c>
      <c r="AQ33" s="851"/>
      <c r="AR33" s="851"/>
      <c r="AS33" s="851"/>
      <c r="AT33" s="851"/>
      <c r="AU33" s="851" t="s">
        <v>545</v>
      </c>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391</v>
      </c>
      <c r="C34" s="776"/>
      <c r="D34" s="776"/>
      <c r="E34" s="776"/>
      <c r="F34" s="776"/>
      <c r="G34" s="776"/>
      <c r="H34" s="776"/>
      <c r="I34" s="776"/>
      <c r="J34" s="776"/>
      <c r="K34" s="776"/>
      <c r="L34" s="776"/>
      <c r="M34" s="776"/>
      <c r="N34" s="776"/>
      <c r="O34" s="776"/>
      <c r="P34" s="777"/>
      <c r="Q34" s="778">
        <v>21298</v>
      </c>
      <c r="R34" s="779"/>
      <c r="S34" s="779"/>
      <c r="T34" s="779"/>
      <c r="U34" s="779"/>
      <c r="V34" s="779">
        <v>20982</v>
      </c>
      <c r="W34" s="779"/>
      <c r="X34" s="779"/>
      <c r="Y34" s="779"/>
      <c r="Z34" s="779"/>
      <c r="AA34" s="779">
        <v>315</v>
      </c>
      <c r="AB34" s="779"/>
      <c r="AC34" s="779"/>
      <c r="AD34" s="779"/>
      <c r="AE34" s="780"/>
      <c r="AF34" s="781">
        <v>315</v>
      </c>
      <c r="AG34" s="782"/>
      <c r="AH34" s="782"/>
      <c r="AI34" s="782"/>
      <c r="AJ34" s="783"/>
      <c r="AK34" s="850" t="s">
        <v>545</v>
      </c>
      <c r="AL34" s="851"/>
      <c r="AM34" s="851"/>
      <c r="AN34" s="851"/>
      <c r="AO34" s="851"/>
      <c r="AP34" s="851" t="s">
        <v>545</v>
      </c>
      <c r="AQ34" s="851"/>
      <c r="AR34" s="851"/>
      <c r="AS34" s="851"/>
      <c r="AT34" s="851"/>
      <c r="AU34" s="851" t="s">
        <v>545</v>
      </c>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392</v>
      </c>
      <c r="C35" s="776"/>
      <c r="D35" s="776"/>
      <c r="E35" s="776"/>
      <c r="F35" s="776"/>
      <c r="G35" s="776"/>
      <c r="H35" s="776"/>
      <c r="I35" s="776"/>
      <c r="J35" s="776"/>
      <c r="K35" s="776"/>
      <c r="L35" s="776"/>
      <c r="M35" s="776"/>
      <c r="N35" s="776"/>
      <c r="O35" s="776"/>
      <c r="P35" s="777"/>
      <c r="Q35" s="778">
        <v>11133</v>
      </c>
      <c r="R35" s="779"/>
      <c r="S35" s="779"/>
      <c r="T35" s="779"/>
      <c r="U35" s="779"/>
      <c r="V35" s="779">
        <v>10112</v>
      </c>
      <c r="W35" s="779"/>
      <c r="X35" s="779"/>
      <c r="Y35" s="779"/>
      <c r="Z35" s="779"/>
      <c r="AA35" s="779">
        <v>1021</v>
      </c>
      <c r="AB35" s="779"/>
      <c r="AC35" s="779"/>
      <c r="AD35" s="779"/>
      <c r="AE35" s="780"/>
      <c r="AF35" s="781">
        <v>5830</v>
      </c>
      <c r="AG35" s="782"/>
      <c r="AH35" s="782"/>
      <c r="AI35" s="782"/>
      <c r="AJ35" s="783"/>
      <c r="AK35" s="850">
        <v>87</v>
      </c>
      <c r="AL35" s="851"/>
      <c r="AM35" s="851"/>
      <c r="AN35" s="851"/>
      <c r="AO35" s="851"/>
      <c r="AP35" s="851">
        <v>27703</v>
      </c>
      <c r="AQ35" s="851"/>
      <c r="AR35" s="851"/>
      <c r="AS35" s="851"/>
      <c r="AT35" s="851"/>
      <c r="AU35" s="851">
        <v>139</v>
      </c>
      <c r="AV35" s="851"/>
      <c r="AW35" s="851"/>
      <c r="AX35" s="851"/>
      <c r="AY35" s="851"/>
      <c r="AZ35" s="852" t="s">
        <v>545</v>
      </c>
      <c r="BA35" s="852"/>
      <c r="BB35" s="852"/>
      <c r="BC35" s="852"/>
      <c r="BD35" s="852"/>
      <c r="BE35" s="848" t="s">
        <v>393</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394</v>
      </c>
      <c r="C36" s="776"/>
      <c r="D36" s="776"/>
      <c r="E36" s="776"/>
      <c r="F36" s="776"/>
      <c r="G36" s="776"/>
      <c r="H36" s="776"/>
      <c r="I36" s="776"/>
      <c r="J36" s="776"/>
      <c r="K36" s="776"/>
      <c r="L36" s="776"/>
      <c r="M36" s="776"/>
      <c r="N36" s="776"/>
      <c r="O36" s="776"/>
      <c r="P36" s="777"/>
      <c r="Q36" s="778">
        <v>17085</v>
      </c>
      <c r="R36" s="779"/>
      <c r="S36" s="779"/>
      <c r="T36" s="779"/>
      <c r="U36" s="779"/>
      <c r="V36" s="779">
        <v>17295</v>
      </c>
      <c r="W36" s="779"/>
      <c r="X36" s="779"/>
      <c r="Y36" s="779"/>
      <c r="Z36" s="779"/>
      <c r="AA36" s="779">
        <v>-210</v>
      </c>
      <c r="AB36" s="779"/>
      <c r="AC36" s="779"/>
      <c r="AD36" s="779"/>
      <c r="AE36" s="780"/>
      <c r="AF36" s="781">
        <v>4257</v>
      </c>
      <c r="AG36" s="782"/>
      <c r="AH36" s="782"/>
      <c r="AI36" s="782"/>
      <c r="AJ36" s="783"/>
      <c r="AK36" s="850">
        <v>1600</v>
      </c>
      <c r="AL36" s="851"/>
      <c r="AM36" s="851"/>
      <c r="AN36" s="851"/>
      <c r="AO36" s="851"/>
      <c r="AP36" s="851">
        <v>3669</v>
      </c>
      <c r="AQ36" s="851"/>
      <c r="AR36" s="851"/>
      <c r="AS36" s="851"/>
      <c r="AT36" s="851"/>
      <c r="AU36" s="851">
        <v>2510</v>
      </c>
      <c r="AV36" s="851"/>
      <c r="AW36" s="851"/>
      <c r="AX36" s="851"/>
      <c r="AY36" s="851"/>
      <c r="AZ36" s="852" t="s">
        <v>545</v>
      </c>
      <c r="BA36" s="852"/>
      <c r="BB36" s="852"/>
      <c r="BC36" s="852"/>
      <c r="BD36" s="852"/>
      <c r="BE36" s="848" t="s">
        <v>393</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395</v>
      </c>
      <c r="C37" s="776"/>
      <c r="D37" s="776"/>
      <c r="E37" s="776"/>
      <c r="F37" s="776"/>
      <c r="G37" s="776"/>
      <c r="H37" s="776"/>
      <c r="I37" s="776"/>
      <c r="J37" s="776"/>
      <c r="K37" s="776"/>
      <c r="L37" s="776"/>
      <c r="M37" s="776"/>
      <c r="N37" s="776"/>
      <c r="O37" s="776"/>
      <c r="P37" s="777"/>
      <c r="Q37" s="778">
        <v>11792</v>
      </c>
      <c r="R37" s="779"/>
      <c r="S37" s="779"/>
      <c r="T37" s="779"/>
      <c r="U37" s="779"/>
      <c r="V37" s="779">
        <v>11765</v>
      </c>
      <c r="W37" s="779"/>
      <c r="X37" s="779"/>
      <c r="Y37" s="779"/>
      <c r="Z37" s="779"/>
      <c r="AA37" s="779">
        <v>27</v>
      </c>
      <c r="AB37" s="779"/>
      <c r="AC37" s="779"/>
      <c r="AD37" s="779"/>
      <c r="AE37" s="780"/>
      <c r="AF37" s="781" t="s">
        <v>111</v>
      </c>
      <c r="AG37" s="782"/>
      <c r="AH37" s="782"/>
      <c r="AI37" s="782"/>
      <c r="AJ37" s="783"/>
      <c r="AK37" s="850">
        <v>3459</v>
      </c>
      <c r="AL37" s="851"/>
      <c r="AM37" s="851"/>
      <c r="AN37" s="851"/>
      <c r="AO37" s="851"/>
      <c r="AP37" s="851">
        <v>55657</v>
      </c>
      <c r="AQ37" s="851"/>
      <c r="AR37" s="851"/>
      <c r="AS37" s="851"/>
      <c r="AT37" s="851"/>
      <c r="AU37" s="851">
        <v>29275</v>
      </c>
      <c r="AV37" s="851"/>
      <c r="AW37" s="851"/>
      <c r="AX37" s="851"/>
      <c r="AY37" s="851"/>
      <c r="AZ37" s="852" t="s">
        <v>545</v>
      </c>
      <c r="BA37" s="852"/>
      <c r="BB37" s="852"/>
      <c r="BC37" s="852"/>
      <c r="BD37" s="852"/>
      <c r="BE37" s="848" t="s">
        <v>396</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373</v>
      </c>
      <c r="B63" s="810" t="s">
        <v>398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11204</v>
      </c>
      <c r="AG63" s="862"/>
      <c r="AH63" s="862"/>
      <c r="AI63" s="862"/>
      <c r="AJ63" s="863"/>
      <c r="AK63" s="864"/>
      <c r="AL63" s="859"/>
      <c r="AM63" s="859"/>
      <c r="AN63" s="859"/>
      <c r="AO63" s="859"/>
      <c r="AP63" s="862">
        <v>87957</v>
      </c>
      <c r="AQ63" s="862"/>
      <c r="AR63" s="862"/>
      <c r="AS63" s="862"/>
      <c r="AT63" s="862"/>
      <c r="AU63" s="862">
        <v>32339</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400</v>
      </c>
      <c r="B66" s="761"/>
      <c r="C66" s="761"/>
      <c r="D66" s="761"/>
      <c r="E66" s="761"/>
      <c r="F66" s="761"/>
      <c r="G66" s="761"/>
      <c r="H66" s="761"/>
      <c r="I66" s="761"/>
      <c r="J66" s="761"/>
      <c r="K66" s="761"/>
      <c r="L66" s="761"/>
      <c r="M66" s="761"/>
      <c r="N66" s="761"/>
      <c r="O66" s="761"/>
      <c r="P66" s="762"/>
      <c r="Q66" s="737" t="s">
        <v>377</v>
      </c>
      <c r="R66" s="738"/>
      <c r="S66" s="738"/>
      <c r="T66" s="738"/>
      <c r="U66" s="739"/>
      <c r="V66" s="737" t="s">
        <v>378</v>
      </c>
      <c r="W66" s="738"/>
      <c r="X66" s="738"/>
      <c r="Y66" s="738"/>
      <c r="Z66" s="739"/>
      <c r="AA66" s="737" t="s">
        <v>379</v>
      </c>
      <c r="AB66" s="738"/>
      <c r="AC66" s="738"/>
      <c r="AD66" s="738"/>
      <c r="AE66" s="739"/>
      <c r="AF66" s="872" t="s">
        <v>380</v>
      </c>
      <c r="AG66" s="833"/>
      <c r="AH66" s="833"/>
      <c r="AI66" s="833"/>
      <c r="AJ66" s="873"/>
      <c r="AK66" s="737" t="s">
        <v>381</v>
      </c>
      <c r="AL66" s="761"/>
      <c r="AM66" s="761"/>
      <c r="AN66" s="761"/>
      <c r="AO66" s="762"/>
      <c r="AP66" s="737" t="s">
        <v>382</v>
      </c>
      <c r="AQ66" s="738"/>
      <c r="AR66" s="738"/>
      <c r="AS66" s="738"/>
      <c r="AT66" s="739"/>
      <c r="AU66" s="737" t="s">
        <v>401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546</v>
      </c>
      <c r="C68" s="890"/>
      <c r="D68" s="890"/>
      <c r="E68" s="890"/>
      <c r="F68" s="890"/>
      <c r="G68" s="890"/>
      <c r="H68" s="890"/>
      <c r="I68" s="890"/>
      <c r="J68" s="890"/>
      <c r="K68" s="890"/>
      <c r="L68" s="890"/>
      <c r="M68" s="890"/>
      <c r="N68" s="890"/>
      <c r="O68" s="890"/>
      <c r="P68" s="891"/>
      <c r="Q68" s="892">
        <v>49048</v>
      </c>
      <c r="R68" s="886"/>
      <c r="S68" s="886"/>
      <c r="T68" s="886"/>
      <c r="U68" s="886"/>
      <c r="V68" s="886">
        <v>47631</v>
      </c>
      <c r="W68" s="886"/>
      <c r="X68" s="886"/>
      <c r="Y68" s="886"/>
      <c r="Z68" s="886"/>
      <c r="AA68" s="886">
        <v>1417</v>
      </c>
      <c r="AB68" s="886"/>
      <c r="AC68" s="886"/>
      <c r="AD68" s="886"/>
      <c r="AE68" s="886"/>
      <c r="AF68" s="886">
        <v>1417</v>
      </c>
      <c r="AG68" s="886"/>
      <c r="AH68" s="886"/>
      <c r="AI68" s="886"/>
      <c r="AJ68" s="886"/>
      <c r="AK68" s="886" t="s">
        <v>549</v>
      </c>
      <c r="AL68" s="886"/>
      <c r="AM68" s="886"/>
      <c r="AN68" s="886"/>
      <c r="AO68" s="886"/>
      <c r="AP68" s="886" t="s">
        <v>549</v>
      </c>
      <c r="AQ68" s="886"/>
      <c r="AR68" s="886"/>
      <c r="AS68" s="886"/>
      <c r="AT68" s="886"/>
      <c r="AU68" s="886" t="s">
        <v>549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547</v>
      </c>
      <c r="C69" s="894"/>
      <c r="D69" s="894"/>
      <c r="E69" s="894"/>
      <c r="F69" s="894"/>
      <c r="G69" s="894"/>
      <c r="H69" s="894"/>
      <c r="I69" s="894"/>
      <c r="J69" s="894"/>
      <c r="K69" s="894"/>
      <c r="L69" s="894"/>
      <c r="M69" s="894"/>
      <c r="N69" s="894"/>
      <c r="O69" s="894"/>
      <c r="P69" s="895"/>
      <c r="Q69" s="896">
        <v>437</v>
      </c>
      <c r="R69" s="897"/>
      <c r="S69" s="897"/>
      <c r="T69" s="897"/>
      <c r="U69" s="850"/>
      <c r="V69" s="898">
        <v>412</v>
      </c>
      <c r="W69" s="897"/>
      <c r="X69" s="897"/>
      <c r="Y69" s="897"/>
      <c r="Z69" s="850"/>
      <c r="AA69" s="898">
        <v>25</v>
      </c>
      <c r="AB69" s="897"/>
      <c r="AC69" s="897"/>
      <c r="AD69" s="897"/>
      <c r="AE69" s="850"/>
      <c r="AF69" s="898">
        <v>25</v>
      </c>
      <c r="AG69" s="897"/>
      <c r="AH69" s="897"/>
      <c r="AI69" s="897"/>
      <c r="AJ69" s="850"/>
      <c r="AK69" s="898">
        <v>90</v>
      </c>
      <c r="AL69" s="897"/>
      <c r="AM69" s="897"/>
      <c r="AN69" s="897"/>
      <c r="AO69" s="850"/>
      <c r="AP69" s="898" t="s">
        <v>565</v>
      </c>
      <c r="AQ69" s="897"/>
      <c r="AR69" s="897"/>
      <c r="AS69" s="897"/>
      <c r="AT69" s="850"/>
      <c r="AU69" s="898" t="s">
        <v>566</v>
      </c>
      <c r="AV69" s="897"/>
      <c r="AW69" s="897"/>
      <c r="AX69" s="897"/>
      <c r="AY69" s="850"/>
      <c r="AZ69" s="899"/>
      <c r="BA69" s="899"/>
      <c r="BB69" s="899"/>
      <c r="BC69" s="899"/>
      <c r="BD69" s="900"/>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548</v>
      </c>
      <c r="C70" s="894"/>
      <c r="D70" s="894"/>
      <c r="E70" s="894"/>
      <c r="F70" s="894"/>
      <c r="G70" s="894"/>
      <c r="H70" s="894"/>
      <c r="I70" s="894"/>
      <c r="J70" s="894"/>
      <c r="K70" s="894"/>
      <c r="L70" s="894"/>
      <c r="M70" s="894"/>
      <c r="N70" s="894"/>
      <c r="O70" s="894"/>
      <c r="P70" s="895"/>
      <c r="Q70" s="896">
        <v>1551</v>
      </c>
      <c r="R70" s="897"/>
      <c r="S70" s="897"/>
      <c r="T70" s="897"/>
      <c r="U70" s="850"/>
      <c r="V70" s="898">
        <v>1512</v>
      </c>
      <c r="W70" s="897"/>
      <c r="X70" s="897"/>
      <c r="Y70" s="897"/>
      <c r="Z70" s="850"/>
      <c r="AA70" s="898">
        <v>38</v>
      </c>
      <c r="AB70" s="897"/>
      <c r="AC70" s="897"/>
      <c r="AD70" s="897"/>
      <c r="AE70" s="850"/>
      <c r="AF70" s="898">
        <v>38</v>
      </c>
      <c r="AG70" s="897"/>
      <c r="AH70" s="897"/>
      <c r="AI70" s="897"/>
      <c r="AJ70" s="850"/>
      <c r="AK70" s="898" t="s">
        <v>565</v>
      </c>
      <c r="AL70" s="897"/>
      <c r="AM70" s="897"/>
      <c r="AN70" s="897"/>
      <c r="AO70" s="850"/>
      <c r="AP70" s="898" t="s">
        <v>565</v>
      </c>
      <c r="AQ70" s="897"/>
      <c r="AR70" s="897"/>
      <c r="AS70" s="897"/>
      <c r="AT70" s="850"/>
      <c r="AU70" s="898" t="s">
        <v>565</v>
      </c>
      <c r="AV70" s="897"/>
      <c r="AW70" s="897"/>
      <c r="AX70" s="897"/>
      <c r="AY70" s="850"/>
      <c r="AZ70" s="901" t="s">
        <v>563</v>
      </c>
      <c r="BA70" s="902"/>
      <c r="BB70" s="902"/>
      <c r="BC70" s="902"/>
      <c r="BD70" s="903"/>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548</v>
      </c>
      <c r="C71" s="894"/>
      <c r="D71" s="894"/>
      <c r="E71" s="894"/>
      <c r="F71" s="894"/>
      <c r="G71" s="894"/>
      <c r="H71" s="894"/>
      <c r="I71" s="894"/>
      <c r="J71" s="894"/>
      <c r="K71" s="894"/>
      <c r="L71" s="894"/>
      <c r="M71" s="894"/>
      <c r="N71" s="894"/>
      <c r="O71" s="894"/>
      <c r="P71" s="895"/>
      <c r="Q71" s="896">
        <v>653677</v>
      </c>
      <c r="R71" s="897"/>
      <c r="S71" s="897"/>
      <c r="T71" s="897"/>
      <c r="U71" s="850"/>
      <c r="V71" s="898">
        <v>638723</v>
      </c>
      <c r="W71" s="897"/>
      <c r="X71" s="897"/>
      <c r="Y71" s="897"/>
      <c r="Z71" s="850"/>
      <c r="AA71" s="898">
        <v>14954</v>
      </c>
      <c r="AB71" s="897"/>
      <c r="AC71" s="897"/>
      <c r="AD71" s="897"/>
      <c r="AE71" s="850"/>
      <c r="AF71" s="898">
        <v>14954</v>
      </c>
      <c r="AG71" s="897"/>
      <c r="AH71" s="897"/>
      <c r="AI71" s="897"/>
      <c r="AJ71" s="850"/>
      <c r="AK71" s="898">
        <v>3939</v>
      </c>
      <c r="AL71" s="897"/>
      <c r="AM71" s="897"/>
      <c r="AN71" s="897"/>
      <c r="AO71" s="850"/>
      <c r="AP71" s="898" t="s">
        <v>565</v>
      </c>
      <c r="AQ71" s="897"/>
      <c r="AR71" s="897"/>
      <c r="AS71" s="897"/>
      <c r="AT71" s="850"/>
      <c r="AU71" s="898" t="s">
        <v>565</v>
      </c>
      <c r="AV71" s="897"/>
      <c r="AW71" s="897"/>
      <c r="AX71" s="897"/>
      <c r="AY71" s="850"/>
      <c r="AZ71" s="901" t="s">
        <v>564</v>
      </c>
      <c r="BA71" s="902"/>
      <c r="BB71" s="902"/>
      <c r="BC71" s="902"/>
      <c r="BD71" s="903"/>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904"/>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9"/>
      <c r="BA72" s="899"/>
      <c r="BB72" s="899"/>
      <c r="BC72" s="899"/>
      <c r="BD72" s="900"/>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904"/>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9"/>
      <c r="BA73" s="899"/>
      <c r="BB73" s="899"/>
      <c r="BC73" s="899"/>
      <c r="BD73" s="900"/>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904"/>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9"/>
      <c r="BA74" s="899"/>
      <c r="BB74" s="899"/>
      <c r="BC74" s="899"/>
      <c r="BD74" s="900"/>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6"/>
      <c r="R75" s="897"/>
      <c r="S75" s="897"/>
      <c r="T75" s="897"/>
      <c r="U75" s="850"/>
      <c r="V75" s="898"/>
      <c r="W75" s="897"/>
      <c r="X75" s="897"/>
      <c r="Y75" s="897"/>
      <c r="Z75" s="850"/>
      <c r="AA75" s="898"/>
      <c r="AB75" s="897"/>
      <c r="AC75" s="897"/>
      <c r="AD75" s="897"/>
      <c r="AE75" s="850"/>
      <c r="AF75" s="898"/>
      <c r="AG75" s="897"/>
      <c r="AH75" s="897"/>
      <c r="AI75" s="897"/>
      <c r="AJ75" s="850"/>
      <c r="AK75" s="898"/>
      <c r="AL75" s="897"/>
      <c r="AM75" s="897"/>
      <c r="AN75" s="897"/>
      <c r="AO75" s="850"/>
      <c r="AP75" s="898"/>
      <c r="AQ75" s="897"/>
      <c r="AR75" s="897"/>
      <c r="AS75" s="897"/>
      <c r="AT75" s="850"/>
      <c r="AU75" s="898"/>
      <c r="AV75" s="897"/>
      <c r="AW75" s="897"/>
      <c r="AX75" s="897"/>
      <c r="AY75" s="850"/>
      <c r="AZ75" s="899"/>
      <c r="BA75" s="899"/>
      <c r="BB75" s="899"/>
      <c r="BC75" s="899"/>
      <c r="BD75" s="900"/>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6"/>
      <c r="R76" s="897"/>
      <c r="S76" s="897"/>
      <c r="T76" s="897"/>
      <c r="U76" s="850"/>
      <c r="V76" s="898"/>
      <c r="W76" s="897"/>
      <c r="X76" s="897"/>
      <c r="Y76" s="897"/>
      <c r="Z76" s="850"/>
      <c r="AA76" s="898"/>
      <c r="AB76" s="897"/>
      <c r="AC76" s="897"/>
      <c r="AD76" s="897"/>
      <c r="AE76" s="850"/>
      <c r="AF76" s="898"/>
      <c r="AG76" s="897"/>
      <c r="AH76" s="897"/>
      <c r="AI76" s="897"/>
      <c r="AJ76" s="850"/>
      <c r="AK76" s="898"/>
      <c r="AL76" s="897"/>
      <c r="AM76" s="897"/>
      <c r="AN76" s="897"/>
      <c r="AO76" s="850"/>
      <c r="AP76" s="898"/>
      <c r="AQ76" s="897"/>
      <c r="AR76" s="897"/>
      <c r="AS76" s="897"/>
      <c r="AT76" s="850"/>
      <c r="AU76" s="898"/>
      <c r="AV76" s="897"/>
      <c r="AW76" s="897"/>
      <c r="AX76" s="897"/>
      <c r="AY76" s="850"/>
      <c r="AZ76" s="899"/>
      <c r="BA76" s="899"/>
      <c r="BB76" s="899"/>
      <c r="BC76" s="899"/>
      <c r="BD76" s="900"/>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6"/>
      <c r="R77" s="897"/>
      <c r="S77" s="897"/>
      <c r="T77" s="897"/>
      <c r="U77" s="850"/>
      <c r="V77" s="898"/>
      <c r="W77" s="897"/>
      <c r="X77" s="897"/>
      <c r="Y77" s="897"/>
      <c r="Z77" s="850"/>
      <c r="AA77" s="898"/>
      <c r="AB77" s="897"/>
      <c r="AC77" s="897"/>
      <c r="AD77" s="897"/>
      <c r="AE77" s="850"/>
      <c r="AF77" s="898"/>
      <c r="AG77" s="897"/>
      <c r="AH77" s="897"/>
      <c r="AI77" s="897"/>
      <c r="AJ77" s="850"/>
      <c r="AK77" s="898"/>
      <c r="AL77" s="897"/>
      <c r="AM77" s="897"/>
      <c r="AN77" s="897"/>
      <c r="AO77" s="850"/>
      <c r="AP77" s="898"/>
      <c r="AQ77" s="897"/>
      <c r="AR77" s="897"/>
      <c r="AS77" s="897"/>
      <c r="AT77" s="850"/>
      <c r="AU77" s="898"/>
      <c r="AV77" s="897"/>
      <c r="AW77" s="897"/>
      <c r="AX77" s="897"/>
      <c r="AY77" s="850"/>
      <c r="AZ77" s="899"/>
      <c r="BA77" s="899"/>
      <c r="BB77" s="899"/>
      <c r="BC77" s="899"/>
      <c r="BD77" s="900"/>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904"/>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9"/>
      <c r="BA78" s="899"/>
      <c r="BB78" s="899"/>
      <c r="BC78" s="899"/>
      <c r="BD78" s="900"/>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904"/>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9"/>
      <c r="BA79" s="899"/>
      <c r="BB79" s="899"/>
      <c r="BC79" s="899"/>
      <c r="BD79" s="900"/>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904"/>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9"/>
      <c r="BA80" s="899"/>
      <c r="BB80" s="899"/>
      <c r="BC80" s="899"/>
      <c r="BD80" s="900"/>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904"/>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9"/>
      <c r="BA81" s="899"/>
      <c r="BB81" s="899"/>
      <c r="BC81" s="899"/>
      <c r="BD81" s="900"/>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904"/>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9"/>
      <c r="BA82" s="899"/>
      <c r="BB82" s="899"/>
      <c r="BC82" s="899"/>
      <c r="BD82" s="900"/>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904"/>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9"/>
      <c r="BA83" s="899"/>
      <c r="BB83" s="899"/>
      <c r="BC83" s="899"/>
      <c r="BD83" s="900"/>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904"/>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9"/>
      <c r="BA84" s="899"/>
      <c r="BB84" s="899"/>
      <c r="BC84" s="899"/>
      <c r="BD84" s="900"/>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904"/>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904"/>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373</v>
      </c>
      <c r="B88" s="810" t="s">
        <v>402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810" t="s">
        <v>403</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f>SUM(CR7:CV88)</f>
        <v>25241</v>
      </c>
      <c r="CS102" s="870"/>
      <c r="CT102" s="870"/>
      <c r="CU102" s="870"/>
      <c r="CV102" s="916"/>
      <c r="CW102" s="915">
        <f>SUM(CW7:DA88)</f>
        <v>206</v>
      </c>
      <c r="CX102" s="870"/>
      <c r="CY102" s="870"/>
      <c r="CZ102" s="870"/>
      <c r="DA102" s="916"/>
      <c r="DB102" s="915">
        <f>SUM(DB7:DF88)</f>
        <v>11744</v>
      </c>
      <c r="DC102" s="870"/>
      <c r="DD102" s="870"/>
      <c r="DE102" s="870"/>
      <c r="DF102" s="916"/>
      <c r="DG102" s="915">
        <f>SUM(DG7:DK88)</f>
        <v>0</v>
      </c>
      <c r="DH102" s="870"/>
      <c r="DI102" s="870"/>
      <c r="DJ102" s="870"/>
      <c r="DK102" s="916"/>
      <c r="DL102" s="915">
        <f>SUM(DL7:DP88)</f>
        <v>7627</v>
      </c>
      <c r="DM102" s="870"/>
      <c r="DN102" s="870"/>
      <c r="DO102" s="870"/>
      <c r="DP102" s="916"/>
      <c r="DQ102" s="915">
        <f>SUM(DQ7:DU88)</f>
        <v>1203</v>
      </c>
      <c r="DR102" s="870"/>
      <c r="DS102" s="870"/>
      <c r="DT102" s="870"/>
      <c r="DU102" s="916"/>
      <c r="DV102" s="939"/>
      <c r="DW102" s="940"/>
      <c r="DX102" s="940"/>
      <c r="DY102" s="940"/>
      <c r="DZ102" s="94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404</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405</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4" t="s">
        <v>408</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409</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c r="A109" s="937" t="s">
        <v>410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411</v>
      </c>
      <c r="AB109" s="918"/>
      <c r="AC109" s="918"/>
      <c r="AD109" s="918"/>
      <c r="AE109" s="919"/>
      <c r="AF109" s="917" t="s">
        <v>287</v>
      </c>
      <c r="AG109" s="918"/>
      <c r="AH109" s="918"/>
      <c r="AI109" s="918"/>
      <c r="AJ109" s="919"/>
      <c r="AK109" s="917" t="s">
        <v>286</v>
      </c>
      <c r="AL109" s="918"/>
      <c r="AM109" s="918"/>
      <c r="AN109" s="918"/>
      <c r="AO109" s="919"/>
      <c r="AP109" s="917" t="s">
        <v>412</v>
      </c>
      <c r="AQ109" s="918"/>
      <c r="AR109" s="918"/>
      <c r="AS109" s="918"/>
      <c r="AT109" s="920"/>
      <c r="AU109" s="937" t="s">
        <v>410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411</v>
      </c>
      <c r="BR109" s="918"/>
      <c r="BS109" s="918"/>
      <c r="BT109" s="918"/>
      <c r="BU109" s="919"/>
      <c r="BV109" s="917" t="s">
        <v>287</v>
      </c>
      <c r="BW109" s="918"/>
      <c r="BX109" s="918"/>
      <c r="BY109" s="918"/>
      <c r="BZ109" s="919"/>
      <c r="CA109" s="917" t="s">
        <v>286</v>
      </c>
      <c r="CB109" s="918"/>
      <c r="CC109" s="918"/>
      <c r="CD109" s="918"/>
      <c r="CE109" s="919"/>
      <c r="CF109" s="938" t="s">
        <v>412</v>
      </c>
      <c r="CG109" s="938"/>
      <c r="CH109" s="938"/>
      <c r="CI109" s="938"/>
      <c r="CJ109" s="938"/>
      <c r="CK109" s="917" t="s">
        <v>413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411</v>
      </c>
      <c r="DH109" s="918"/>
      <c r="DI109" s="918"/>
      <c r="DJ109" s="918"/>
      <c r="DK109" s="919"/>
      <c r="DL109" s="917" t="s">
        <v>287</v>
      </c>
      <c r="DM109" s="918"/>
      <c r="DN109" s="918"/>
      <c r="DO109" s="918"/>
      <c r="DP109" s="919"/>
      <c r="DQ109" s="917" t="s">
        <v>286</v>
      </c>
      <c r="DR109" s="918"/>
      <c r="DS109" s="918"/>
      <c r="DT109" s="918"/>
      <c r="DU109" s="919"/>
      <c r="DV109" s="917" t="s">
        <v>412</v>
      </c>
      <c r="DW109" s="918"/>
      <c r="DX109" s="918"/>
      <c r="DY109" s="918"/>
      <c r="DZ109" s="920"/>
    </row>
    <row r="110" spans="1:131" s="199" customFormat="1" ht="26.25" customHeight="1">
      <c r="A110" s="921" t="s">
        <v>414</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16467971</v>
      </c>
      <c r="AB110" s="925"/>
      <c r="AC110" s="925"/>
      <c r="AD110" s="925"/>
      <c r="AE110" s="926"/>
      <c r="AF110" s="927">
        <v>16460432</v>
      </c>
      <c r="AG110" s="925"/>
      <c r="AH110" s="925"/>
      <c r="AI110" s="925"/>
      <c r="AJ110" s="926"/>
      <c r="AK110" s="927">
        <v>15734192</v>
      </c>
      <c r="AL110" s="925"/>
      <c r="AM110" s="925"/>
      <c r="AN110" s="925"/>
      <c r="AO110" s="926"/>
      <c r="AP110" s="928">
        <v>17.2</v>
      </c>
      <c r="AQ110" s="929"/>
      <c r="AR110" s="929"/>
      <c r="AS110" s="929"/>
      <c r="AT110" s="930"/>
      <c r="AU110" s="931" t="s">
        <v>61</v>
      </c>
      <c r="AV110" s="932"/>
      <c r="AW110" s="932"/>
      <c r="AX110" s="932"/>
      <c r="AY110" s="932"/>
      <c r="AZ110" s="973" t="s">
        <v>415</v>
      </c>
      <c r="BA110" s="922"/>
      <c r="BB110" s="922"/>
      <c r="BC110" s="922"/>
      <c r="BD110" s="922"/>
      <c r="BE110" s="922"/>
      <c r="BF110" s="922"/>
      <c r="BG110" s="922"/>
      <c r="BH110" s="922"/>
      <c r="BI110" s="922"/>
      <c r="BJ110" s="922"/>
      <c r="BK110" s="922"/>
      <c r="BL110" s="922"/>
      <c r="BM110" s="922"/>
      <c r="BN110" s="922"/>
      <c r="BO110" s="922"/>
      <c r="BP110" s="923"/>
      <c r="BQ110" s="959">
        <v>165472665</v>
      </c>
      <c r="BR110" s="960"/>
      <c r="BS110" s="960"/>
      <c r="BT110" s="960"/>
      <c r="BU110" s="960"/>
      <c r="BV110" s="960">
        <v>161517802</v>
      </c>
      <c r="BW110" s="960"/>
      <c r="BX110" s="960"/>
      <c r="BY110" s="960"/>
      <c r="BZ110" s="960"/>
      <c r="CA110" s="960">
        <v>162525369</v>
      </c>
      <c r="CB110" s="960"/>
      <c r="CC110" s="960"/>
      <c r="CD110" s="960"/>
      <c r="CE110" s="960"/>
      <c r="CF110" s="974">
        <v>177.6</v>
      </c>
      <c r="CG110" s="975"/>
      <c r="CH110" s="975"/>
      <c r="CI110" s="975"/>
      <c r="CJ110" s="975"/>
      <c r="CK110" s="976" t="s">
        <v>416</v>
      </c>
      <c r="CL110" s="977"/>
      <c r="CM110" s="956" t="s">
        <v>417</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111</v>
      </c>
      <c r="DH110" s="960"/>
      <c r="DI110" s="960"/>
      <c r="DJ110" s="960"/>
      <c r="DK110" s="960"/>
      <c r="DL110" s="960" t="s">
        <v>111</v>
      </c>
      <c r="DM110" s="960"/>
      <c r="DN110" s="960"/>
      <c r="DO110" s="960"/>
      <c r="DP110" s="960"/>
      <c r="DQ110" s="960" t="s">
        <v>111</v>
      </c>
      <c r="DR110" s="960"/>
      <c r="DS110" s="960"/>
      <c r="DT110" s="960"/>
      <c r="DU110" s="960"/>
      <c r="DV110" s="961" t="s">
        <v>111</v>
      </c>
      <c r="DW110" s="961"/>
      <c r="DX110" s="961"/>
      <c r="DY110" s="961"/>
      <c r="DZ110" s="962"/>
    </row>
    <row r="111" spans="1:131" s="199" customFormat="1" ht="26.25" customHeight="1">
      <c r="A111" s="963" t="s">
        <v>418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111</v>
      </c>
      <c r="AB111" s="967"/>
      <c r="AC111" s="967"/>
      <c r="AD111" s="967"/>
      <c r="AE111" s="968"/>
      <c r="AF111" s="969" t="s">
        <v>111</v>
      </c>
      <c r="AG111" s="967"/>
      <c r="AH111" s="967"/>
      <c r="AI111" s="967"/>
      <c r="AJ111" s="968"/>
      <c r="AK111" s="969" t="s">
        <v>111</v>
      </c>
      <c r="AL111" s="967"/>
      <c r="AM111" s="967"/>
      <c r="AN111" s="967"/>
      <c r="AO111" s="968"/>
      <c r="AP111" s="970" t="s">
        <v>111</v>
      </c>
      <c r="AQ111" s="971"/>
      <c r="AR111" s="971"/>
      <c r="AS111" s="971"/>
      <c r="AT111" s="972"/>
      <c r="AU111" s="933"/>
      <c r="AV111" s="934"/>
      <c r="AW111" s="934"/>
      <c r="AX111" s="934"/>
      <c r="AY111" s="934"/>
      <c r="AZ111" s="982" t="s">
        <v>419</v>
      </c>
      <c r="BA111" s="983"/>
      <c r="BB111" s="983"/>
      <c r="BC111" s="983"/>
      <c r="BD111" s="983"/>
      <c r="BE111" s="983"/>
      <c r="BF111" s="983"/>
      <c r="BG111" s="983"/>
      <c r="BH111" s="983"/>
      <c r="BI111" s="983"/>
      <c r="BJ111" s="983"/>
      <c r="BK111" s="983"/>
      <c r="BL111" s="983"/>
      <c r="BM111" s="983"/>
      <c r="BN111" s="983"/>
      <c r="BO111" s="983"/>
      <c r="BP111" s="984"/>
      <c r="BQ111" s="952">
        <v>16010413</v>
      </c>
      <c r="BR111" s="953"/>
      <c r="BS111" s="953"/>
      <c r="BT111" s="953"/>
      <c r="BU111" s="953"/>
      <c r="BV111" s="953">
        <v>15086246</v>
      </c>
      <c r="BW111" s="953"/>
      <c r="BX111" s="953"/>
      <c r="BY111" s="953"/>
      <c r="BZ111" s="953"/>
      <c r="CA111" s="953">
        <v>13723558</v>
      </c>
      <c r="CB111" s="953"/>
      <c r="CC111" s="953"/>
      <c r="CD111" s="953"/>
      <c r="CE111" s="953"/>
      <c r="CF111" s="947">
        <v>15</v>
      </c>
      <c r="CG111" s="948"/>
      <c r="CH111" s="948"/>
      <c r="CI111" s="948"/>
      <c r="CJ111" s="948"/>
      <c r="CK111" s="978"/>
      <c r="CL111" s="979"/>
      <c r="CM111" s="949" t="s">
        <v>420</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111</v>
      </c>
      <c r="DH111" s="953"/>
      <c r="DI111" s="953"/>
      <c r="DJ111" s="953"/>
      <c r="DK111" s="953"/>
      <c r="DL111" s="953" t="s">
        <v>111</v>
      </c>
      <c r="DM111" s="953"/>
      <c r="DN111" s="953"/>
      <c r="DO111" s="953"/>
      <c r="DP111" s="953"/>
      <c r="DQ111" s="953" t="s">
        <v>111</v>
      </c>
      <c r="DR111" s="953"/>
      <c r="DS111" s="953"/>
      <c r="DT111" s="953"/>
      <c r="DU111" s="953"/>
      <c r="DV111" s="954" t="s">
        <v>111</v>
      </c>
      <c r="DW111" s="954"/>
      <c r="DX111" s="954"/>
      <c r="DY111" s="954"/>
      <c r="DZ111" s="955"/>
    </row>
    <row r="112" spans="1:131" s="199" customFormat="1" ht="26.25" customHeight="1">
      <c r="A112" s="985" t="s">
        <v>421</v>
      </c>
      <c r="B112" s="986"/>
      <c r="C112" s="983" t="s">
        <v>422</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111</v>
      </c>
      <c r="AB112" s="992"/>
      <c r="AC112" s="992"/>
      <c r="AD112" s="992"/>
      <c r="AE112" s="993"/>
      <c r="AF112" s="994" t="s">
        <v>111</v>
      </c>
      <c r="AG112" s="992"/>
      <c r="AH112" s="992"/>
      <c r="AI112" s="992"/>
      <c r="AJ112" s="993"/>
      <c r="AK112" s="994" t="s">
        <v>111</v>
      </c>
      <c r="AL112" s="992"/>
      <c r="AM112" s="992"/>
      <c r="AN112" s="992"/>
      <c r="AO112" s="993"/>
      <c r="AP112" s="995" t="s">
        <v>111</v>
      </c>
      <c r="AQ112" s="996"/>
      <c r="AR112" s="996"/>
      <c r="AS112" s="996"/>
      <c r="AT112" s="997"/>
      <c r="AU112" s="933"/>
      <c r="AV112" s="934"/>
      <c r="AW112" s="934"/>
      <c r="AX112" s="934"/>
      <c r="AY112" s="934"/>
      <c r="AZ112" s="982" t="s">
        <v>423</v>
      </c>
      <c r="BA112" s="983"/>
      <c r="BB112" s="983"/>
      <c r="BC112" s="983"/>
      <c r="BD112" s="983"/>
      <c r="BE112" s="983"/>
      <c r="BF112" s="983"/>
      <c r="BG112" s="983"/>
      <c r="BH112" s="983"/>
      <c r="BI112" s="983"/>
      <c r="BJ112" s="983"/>
      <c r="BK112" s="983"/>
      <c r="BL112" s="983"/>
      <c r="BM112" s="983"/>
      <c r="BN112" s="983"/>
      <c r="BO112" s="983"/>
      <c r="BP112" s="984"/>
      <c r="BQ112" s="952">
        <v>37326873</v>
      </c>
      <c r="BR112" s="953"/>
      <c r="BS112" s="953"/>
      <c r="BT112" s="953"/>
      <c r="BU112" s="953"/>
      <c r="BV112" s="953">
        <v>35717229</v>
      </c>
      <c r="BW112" s="953"/>
      <c r="BX112" s="953"/>
      <c r="BY112" s="953"/>
      <c r="BZ112" s="953"/>
      <c r="CA112" s="953">
        <v>32338553</v>
      </c>
      <c r="CB112" s="953"/>
      <c r="CC112" s="953"/>
      <c r="CD112" s="953"/>
      <c r="CE112" s="953"/>
      <c r="CF112" s="947">
        <v>35.299999999999997</v>
      </c>
      <c r="CG112" s="948"/>
      <c r="CH112" s="948"/>
      <c r="CI112" s="948"/>
      <c r="CJ112" s="948"/>
      <c r="CK112" s="978"/>
      <c r="CL112" s="979"/>
      <c r="CM112" s="949" t="s">
        <v>424</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111</v>
      </c>
      <c r="DH112" s="953"/>
      <c r="DI112" s="953"/>
      <c r="DJ112" s="953"/>
      <c r="DK112" s="953"/>
      <c r="DL112" s="953" t="s">
        <v>111</v>
      </c>
      <c r="DM112" s="953"/>
      <c r="DN112" s="953"/>
      <c r="DO112" s="953"/>
      <c r="DP112" s="953"/>
      <c r="DQ112" s="953" t="s">
        <v>111</v>
      </c>
      <c r="DR112" s="953"/>
      <c r="DS112" s="953"/>
      <c r="DT112" s="953"/>
      <c r="DU112" s="953"/>
      <c r="DV112" s="954" t="s">
        <v>111</v>
      </c>
      <c r="DW112" s="954"/>
      <c r="DX112" s="954"/>
      <c r="DY112" s="954"/>
      <c r="DZ112" s="955"/>
    </row>
    <row r="113" spans="1:130" s="199" customFormat="1" ht="26.25" customHeight="1">
      <c r="A113" s="987"/>
      <c r="B113" s="988"/>
      <c r="C113" s="983" t="s">
        <v>425</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3110497</v>
      </c>
      <c r="AB113" s="967"/>
      <c r="AC113" s="967"/>
      <c r="AD113" s="967"/>
      <c r="AE113" s="968"/>
      <c r="AF113" s="969">
        <v>3061987</v>
      </c>
      <c r="AG113" s="967"/>
      <c r="AH113" s="967"/>
      <c r="AI113" s="967"/>
      <c r="AJ113" s="968"/>
      <c r="AK113" s="969">
        <v>2645634</v>
      </c>
      <c r="AL113" s="967"/>
      <c r="AM113" s="967"/>
      <c r="AN113" s="967"/>
      <c r="AO113" s="968"/>
      <c r="AP113" s="970">
        <v>2.9</v>
      </c>
      <c r="AQ113" s="971"/>
      <c r="AR113" s="971"/>
      <c r="AS113" s="971"/>
      <c r="AT113" s="972"/>
      <c r="AU113" s="933"/>
      <c r="AV113" s="934"/>
      <c r="AW113" s="934"/>
      <c r="AX113" s="934"/>
      <c r="AY113" s="934"/>
      <c r="AZ113" s="982" t="s">
        <v>426</v>
      </c>
      <c r="BA113" s="983"/>
      <c r="BB113" s="983"/>
      <c r="BC113" s="983"/>
      <c r="BD113" s="983"/>
      <c r="BE113" s="983"/>
      <c r="BF113" s="983"/>
      <c r="BG113" s="983"/>
      <c r="BH113" s="983"/>
      <c r="BI113" s="983"/>
      <c r="BJ113" s="983"/>
      <c r="BK113" s="983"/>
      <c r="BL113" s="983"/>
      <c r="BM113" s="983"/>
      <c r="BN113" s="983"/>
      <c r="BO113" s="983"/>
      <c r="BP113" s="984"/>
      <c r="BQ113" s="952" t="s">
        <v>111</v>
      </c>
      <c r="BR113" s="953"/>
      <c r="BS113" s="953"/>
      <c r="BT113" s="953"/>
      <c r="BU113" s="953"/>
      <c r="BV113" s="953" t="s">
        <v>111</v>
      </c>
      <c r="BW113" s="953"/>
      <c r="BX113" s="953"/>
      <c r="BY113" s="953"/>
      <c r="BZ113" s="953"/>
      <c r="CA113" s="953" t="s">
        <v>111</v>
      </c>
      <c r="CB113" s="953"/>
      <c r="CC113" s="953"/>
      <c r="CD113" s="953"/>
      <c r="CE113" s="953"/>
      <c r="CF113" s="947" t="s">
        <v>111</v>
      </c>
      <c r="CG113" s="948"/>
      <c r="CH113" s="948"/>
      <c r="CI113" s="948"/>
      <c r="CJ113" s="948"/>
      <c r="CK113" s="978"/>
      <c r="CL113" s="979"/>
      <c r="CM113" s="949" t="s">
        <v>427</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111</v>
      </c>
      <c r="DH113" s="992"/>
      <c r="DI113" s="992"/>
      <c r="DJ113" s="992"/>
      <c r="DK113" s="993"/>
      <c r="DL113" s="994" t="s">
        <v>111</v>
      </c>
      <c r="DM113" s="992"/>
      <c r="DN113" s="992"/>
      <c r="DO113" s="992"/>
      <c r="DP113" s="993"/>
      <c r="DQ113" s="994" t="s">
        <v>111</v>
      </c>
      <c r="DR113" s="992"/>
      <c r="DS113" s="992"/>
      <c r="DT113" s="992"/>
      <c r="DU113" s="993"/>
      <c r="DV113" s="995" t="s">
        <v>111</v>
      </c>
      <c r="DW113" s="996"/>
      <c r="DX113" s="996"/>
      <c r="DY113" s="996"/>
      <c r="DZ113" s="997"/>
    </row>
    <row r="114" spans="1:130" s="199" customFormat="1" ht="26.25" customHeight="1">
      <c r="A114" s="987"/>
      <c r="B114" s="988"/>
      <c r="C114" s="983" t="s">
        <v>428</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t="s">
        <v>111</v>
      </c>
      <c r="AB114" s="992"/>
      <c r="AC114" s="992"/>
      <c r="AD114" s="992"/>
      <c r="AE114" s="993"/>
      <c r="AF114" s="994" t="s">
        <v>111</v>
      </c>
      <c r="AG114" s="992"/>
      <c r="AH114" s="992"/>
      <c r="AI114" s="992"/>
      <c r="AJ114" s="993"/>
      <c r="AK114" s="994" t="s">
        <v>111</v>
      </c>
      <c r="AL114" s="992"/>
      <c r="AM114" s="992"/>
      <c r="AN114" s="992"/>
      <c r="AO114" s="993"/>
      <c r="AP114" s="995" t="s">
        <v>111</v>
      </c>
      <c r="AQ114" s="996"/>
      <c r="AR114" s="996"/>
      <c r="AS114" s="996"/>
      <c r="AT114" s="997"/>
      <c r="AU114" s="933"/>
      <c r="AV114" s="934"/>
      <c r="AW114" s="934"/>
      <c r="AX114" s="934"/>
      <c r="AY114" s="934"/>
      <c r="AZ114" s="982" t="s">
        <v>429</v>
      </c>
      <c r="BA114" s="983"/>
      <c r="BB114" s="983"/>
      <c r="BC114" s="983"/>
      <c r="BD114" s="983"/>
      <c r="BE114" s="983"/>
      <c r="BF114" s="983"/>
      <c r="BG114" s="983"/>
      <c r="BH114" s="983"/>
      <c r="BI114" s="983"/>
      <c r="BJ114" s="983"/>
      <c r="BK114" s="983"/>
      <c r="BL114" s="983"/>
      <c r="BM114" s="983"/>
      <c r="BN114" s="983"/>
      <c r="BO114" s="983"/>
      <c r="BP114" s="984"/>
      <c r="BQ114" s="952">
        <v>23332373</v>
      </c>
      <c r="BR114" s="953"/>
      <c r="BS114" s="953"/>
      <c r="BT114" s="953"/>
      <c r="BU114" s="953"/>
      <c r="BV114" s="953">
        <v>22481971</v>
      </c>
      <c r="BW114" s="953"/>
      <c r="BX114" s="953"/>
      <c r="BY114" s="953"/>
      <c r="BZ114" s="953"/>
      <c r="CA114" s="953">
        <v>23339704</v>
      </c>
      <c r="CB114" s="953"/>
      <c r="CC114" s="953"/>
      <c r="CD114" s="953"/>
      <c r="CE114" s="953"/>
      <c r="CF114" s="947">
        <v>25.5</v>
      </c>
      <c r="CG114" s="948"/>
      <c r="CH114" s="948"/>
      <c r="CI114" s="948"/>
      <c r="CJ114" s="948"/>
      <c r="CK114" s="978"/>
      <c r="CL114" s="979"/>
      <c r="CM114" s="949" t="s">
        <v>430</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111</v>
      </c>
      <c r="DH114" s="992"/>
      <c r="DI114" s="992"/>
      <c r="DJ114" s="992"/>
      <c r="DK114" s="993"/>
      <c r="DL114" s="994" t="s">
        <v>111</v>
      </c>
      <c r="DM114" s="992"/>
      <c r="DN114" s="992"/>
      <c r="DO114" s="992"/>
      <c r="DP114" s="993"/>
      <c r="DQ114" s="994" t="s">
        <v>111</v>
      </c>
      <c r="DR114" s="992"/>
      <c r="DS114" s="992"/>
      <c r="DT114" s="992"/>
      <c r="DU114" s="993"/>
      <c r="DV114" s="995" t="s">
        <v>111</v>
      </c>
      <c r="DW114" s="996"/>
      <c r="DX114" s="996"/>
      <c r="DY114" s="996"/>
      <c r="DZ114" s="997"/>
    </row>
    <row r="115" spans="1:130" s="199" customFormat="1" ht="26.25" customHeight="1">
      <c r="A115" s="987"/>
      <c r="B115" s="988"/>
      <c r="C115" s="983" t="s">
        <v>431</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1609972</v>
      </c>
      <c r="AB115" s="967"/>
      <c r="AC115" s="967"/>
      <c r="AD115" s="967"/>
      <c r="AE115" s="968"/>
      <c r="AF115" s="969">
        <v>111748</v>
      </c>
      <c r="AG115" s="967"/>
      <c r="AH115" s="967"/>
      <c r="AI115" s="967"/>
      <c r="AJ115" s="968"/>
      <c r="AK115" s="969">
        <v>1152313</v>
      </c>
      <c r="AL115" s="967"/>
      <c r="AM115" s="967"/>
      <c r="AN115" s="967"/>
      <c r="AO115" s="968"/>
      <c r="AP115" s="970">
        <v>1.3</v>
      </c>
      <c r="AQ115" s="971"/>
      <c r="AR115" s="971"/>
      <c r="AS115" s="971"/>
      <c r="AT115" s="972"/>
      <c r="AU115" s="933"/>
      <c r="AV115" s="934"/>
      <c r="AW115" s="934"/>
      <c r="AX115" s="934"/>
      <c r="AY115" s="934"/>
      <c r="AZ115" s="982" t="s">
        <v>432</v>
      </c>
      <c r="BA115" s="983"/>
      <c r="BB115" s="983"/>
      <c r="BC115" s="983"/>
      <c r="BD115" s="983"/>
      <c r="BE115" s="983"/>
      <c r="BF115" s="983"/>
      <c r="BG115" s="983"/>
      <c r="BH115" s="983"/>
      <c r="BI115" s="983"/>
      <c r="BJ115" s="983"/>
      <c r="BK115" s="983"/>
      <c r="BL115" s="983"/>
      <c r="BM115" s="983"/>
      <c r="BN115" s="983"/>
      <c r="BO115" s="983"/>
      <c r="BP115" s="984"/>
      <c r="BQ115" s="952">
        <v>907803</v>
      </c>
      <c r="BR115" s="953"/>
      <c r="BS115" s="953"/>
      <c r="BT115" s="953"/>
      <c r="BU115" s="953"/>
      <c r="BV115" s="953">
        <v>1091728</v>
      </c>
      <c r="BW115" s="953"/>
      <c r="BX115" s="953"/>
      <c r="BY115" s="953"/>
      <c r="BZ115" s="953"/>
      <c r="CA115" s="953">
        <v>1202594</v>
      </c>
      <c r="CB115" s="953"/>
      <c r="CC115" s="953"/>
      <c r="CD115" s="953"/>
      <c r="CE115" s="953"/>
      <c r="CF115" s="947">
        <v>1.3</v>
      </c>
      <c r="CG115" s="948"/>
      <c r="CH115" s="948"/>
      <c r="CI115" s="948"/>
      <c r="CJ115" s="948"/>
      <c r="CK115" s="978"/>
      <c r="CL115" s="979"/>
      <c r="CM115" s="982" t="s">
        <v>433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v>16008048</v>
      </c>
      <c r="DH115" s="992"/>
      <c r="DI115" s="992"/>
      <c r="DJ115" s="992"/>
      <c r="DK115" s="993"/>
      <c r="DL115" s="994">
        <v>15084224</v>
      </c>
      <c r="DM115" s="992"/>
      <c r="DN115" s="992"/>
      <c r="DO115" s="992"/>
      <c r="DP115" s="993"/>
      <c r="DQ115" s="994">
        <v>13723140</v>
      </c>
      <c r="DR115" s="992"/>
      <c r="DS115" s="992"/>
      <c r="DT115" s="992"/>
      <c r="DU115" s="993"/>
      <c r="DV115" s="995">
        <v>15</v>
      </c>
      <c r="DW115" s="996"/>
      <c r="DX115" s="996"/>
      <c r="DY115" s="996"/>
      <c r="DZ115" s="997"/>
    </row>
    <row r="116" spans="1:130" s="199" customFormat="1" ht="26.25" customHeight="1">
      <c r="A116" s="989"/>
      <c r="B116" s="990"/>
      <c r="C116" s="998" t="s">
        <v>434</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v>15896</v>
      </c>
      <c r="AB116" s="992"/>
      <c r="AC116" s="992"/>
      <c r="AD116" s="992"/>
      <c r="AE116" s="993"/>
      <c r="AF116" s="994">
        <v>8203</v>
      </c>
      <c r="AG116" s="992"/>
      <c r="AH116" s="992"/>
      <c r="AI116" s="992"/>
      <c r="AJ116" s="993"/>
      <c r="AK116" s="994" t="s">
        <v>111</v>
      </c>
      <c r="AL116" s="992"/>
      <c r="AM116" s="992"/>
      <c r="AN116" s="992"/>
      <c r="AO116" s="993"/>
      <c r="AP116" s="995" t="s">
        <v>111</v>
      </c>
      <c r="AQ116" s="996"/>
      <c r="AR116" s="996"/>
      <c r="AS116" s="996"/>
      <c r="AT116" s="997"/>
      <c r="AU116" s="933"/>
      <c r="AV116" s="934"/>
      <c r="AW116" s="934"/>
      <c r="AX116" s="934"/>
      <c r="AY116" s="934"/>
      <c r="AZ116" s="1000" t="s">
        <v>435</v>
      </c>
      <c r="BA116" s="1001"/>
      <c r="BB116" s="1001"/>
      <c r="BC116" s="1001"/>
      <c r="BD116" s="1001"/>
      <c r="BE116" s="1001"/>
      <c r="BF116" s="1001"/>
      <c r="BG116" s="1001"/>
      <c r="BH116" s="1001"/>
      <c r="BI116" s="1001"/>
      <c r="BJ116" s="1001"/>
      <c r="BK116" s="1001"/>
      <c r="BL116" s="1001"/>
      <c r="BM116" s="1001"/>
      <c r="BN116" s="1001"/>
      <c r="BO116" s="1001"/>
      <c r="BP116" s="1002"/>
      <c r="BQ116" s="952" t="s">
        <v>111</v>
      </c>
      <c r="BR116" s="953"/>
      <c r="BS116" s="953"/>
      <c r="BT116" s="953"/>
      <c r="BU116" s="953"/>
      <c r="BV116" s="953" t="s">
        <v>111</v>
      </c>
      <c r="BW116" s="953"/>
      <c r="BX116" s="953"/>
      <c r="BY116" s="953"/>
      <c r="BZ116" s="953"/>
      <c r="CA116" s="953" t="s">
        <v>111</v>
      </c>
      <c r="CB116" s="953"/>
      <c r="CC116" s="953"/>
      <c r="CD116" s="953"/>
      <c r="CE116" s="953"/>
      <c r="CF116" s="947" t="s">
        <v>111</v>
      </c>
      <c r="CG116" s="948"/>
      <c r="CH116" s="948"/>
      <c r="CI116" s="948"/>
      <c r="CJ116" s="948"/>
      <c r="CK116" s="978"/>
      <c r="CL116" s="979"/>
      <c r="CM116" s="949" t="s">
        <v>436</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2365</v>
      </c>
      <c r="DH116" s="992"/>
      <c r="DI116" s="992"/>
      <c r="DJ116" s="992"/>
      <c r="DK116" s="993"/>
      <c r="DL116" s="994">
        <v>2022</v>
      </c>
      <c r="DM116" s="992"/>
      <c r="DN116" s="992"/>
      <c r="DO116" s="992"/>
      <c r="DP116" s="993"/>
      <c r="DQ116" s="994">
        <v>418</v>
      </c>
      <c r="DR116" s="992"/>
      <c r="DS116" s="992"/>
      <c r="DT116" s="992"/>
      <c r="DU116" s="993"/>
      <c r="DV116" s="995">
        <v>0</v>
      </c>
      <c r="DW116" s="996"/>
      <c r="DX116" s="996"/>
      <c r="DY116" s="996"/>
      <c r="DZ116" s="997"/>
    </row>
    <row r="117" spans="1:130" s="199" customFormat="1" ht="26.25" customHeight="1">
      <c r="A117" s="93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437</v>
      </c>
      <c r="Z117" s="919"/>
      <c r="AA117" s="1009">
        <v>21204336</v>
      </c>
      <c r="AB117" s="1010"/>
      <c r="AC117" s="1010"/>
      <c r="AD117" s="1010"/>
      <c r="AE117" s="1011"/>
      <c r="AF117" s="1012">
        <v>19642370</v>
      </c>
      <c r="AG117" s="1010"/>
      <c r="AH117" s="1010"/>
      <c r="AI117" s="1010"/>
      <c r="AJ117" s="1011"/>
      <c r="AK117" s="1012">
        <v>19532139</v>
      </c>
      <c r="AL117" s="1010"/>
      <c r="AM117" s="1010"/>
      <c r="AN117" s="1010"/>
      <c r="AO117" s="1011"/>
      <c r="AP117" s="1013"/>
      <c r="AQ117" s="1014"/>
      <c r="AR117" s="1014"/>
      <c r="AS117" s="1014"/>
      <c r="AT117" s="1015"/>
      <c r="AU117" s="933"/>
      <c r="AV117" s="934"/>
      <c r="AW117" s="934"/>
      <c r="AX117" s="934"/>
      <c r="AY117" s="934"/>
      <c r="AZ117" s="1000" t="s">
        <v>438</v>
      </c>
      <c r="BA117" s="1001"/>
      <c r="BB117" s="1001"/>
      <c r="BC117" s="1001"/>
      <c r="BD117" s="1001"/>
      <c r="BE117" s="1001"/>
      <c r="BF117" s="1001"/>
      <c r="BG117" s="1001"/>
      <c r="BH117" s="1001"/>
      <c r="BI117" s="1001"/>
      <c r="BJ117" s="1001"/>
      <c r="BK117" s="1001"/>
      <c r="BL117" s="1001"/>
      <c r="BM117" s="1001"/>
      <c r="BN117" s="1001"/>
      <c r="BO117" s="1001"/>
      <c r="BP117" s="1002"/>
      <c r="BQ117" s="952" t="s">
        <v>111</v>
      </c>
      <c r="BR117" s="953"/>
      <c r="BS117" s="953"/>
      <c r="BT117" s="953"/>
      <c r="BU117" s="953"/>
      <c r="BV117" s="953" t="s">
        <v>111</v>
      </c>
      <c r="BW117" s="953"/>
      <c r="BX117" s="953"/>
      <c r="BY117" s="953"/>
      <c r="BZ117" s="953"/>
      <c r="CA117" s="953" t="s">
        <v>111</v>
      </c>
      <c r="CB117" s="953"/>
      <c r="CC117" s="953"/>
      <c r="CD117" s="953"/>
      <c r="CE117" s="953"/>
      <c r="CF117" s="947" t="s">
        <v>111</v>
      </c>
      <c r="CG117" s="948"/>
      <c r="CH117" s="948"/>
      <c r="CI117" s="948"/>
      <c r="CJ117" s="948"/>
      <c r="CK117" s="978"/>
      <c r="CL117" s="979"/>
      <c r="CM117" s="949" t="s">
        <v>439</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111</v>
      </c>
      <c r="DH117" s="992"/>
      <c r="DI117" s="992"/>
      <c r="DJ117" s="992"/>
      <c r="DK117" s="993"/>
      <c r="DL117" s="994" t="s">
        <v>111</v>
      </c>
      <c r="DM117" s="992"/>
      <c r="DN117" s="992"/>
      <c r="DO117" s="992"/>
      <c r="DP117" s="993"/>
      <c r="DQ117" s="994" t="s">
        <v>111</v>
      </c>
      <c r="DR117" s="992"/>
      <c r="DS117" s="992"/>
      <c r="DT117" s="992"/>
      <c r="DU117" s="993"/>
      <c r="DV117" s="995" t="s">
        <v>111</v>
      </c>
      <c r="DW117" s="996"/>
      <c r="DX117" s="996"/>
      <c r="DY117" s="996"/>
      <c r="DZ117" s="997"/>
    </row>
    <row r="118" spans="1:130" s="199" customFormat="1" ht="26.25" customHeight="1">
      <c r="A118" s="937" t="s">
        <v>413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411</v>
      </c>
      <c r="AB118" s="918"/>
      <c r="AC118" s="918"/>
      <c r="AD118" s="918"/>
      <c r="AE118" s="919"/>
      <c r="AF118" s="917" t="s">
        <v>287</v>
      </c>
      <c r="AG118" s="918"/>
      <c r="AH118" s="918"/>
      <c r="AI118" s="918"/>
      <c r="AJ118" s="919"/>
      <c r="AK118" s="917" t="s">
        <v>286</v>
      </c>
      <c r="AL118" s="918"/>
      <c r="AM118" s="918"/>
      <c r="AN118" s="918"/>
      <c r="AO118" s="919"/>
      <c r="AP118" s="1004" t="s">
        <v>412</v>
      </c>
      <c r="AQ118" s="1005"/>
      <c r="AR118" s="1005"/>
      <c r="AS118" s="1005"/>
      <c r="AT118" s="1006"/>
      <c r="AU118" s="933"/>
      <c r="AV118" s="934"/>
      <c r="AW118" s="934"/>
      <c r="AX118" s="934"/>
      <c r="AY118" s="934"/>
      <c r="AZ118" s="1007" t="s">
        <v>440</v>
      </c>
      <c r="BA118" s="998"/>
      <c r="BB118" s="998"/>
      <c r="BC118" s="998"/>
      <c r="BD118" s="998"/>
      <c r="BE118" s="998"/>
      <c r="BF118" s="998"/>
      <c r="BG118" s="998"/>
      <c r="BH118" s="998"/>
      <c r="BI118" s="998"/>
      <c r="BJ118" s="998"/>
      <c r="BK118" s="998"/>
      <c r="BL118" s="998"/>
      <c r="BM118" s="998"/>
      <c r="BN118" s="998"/>
      <c r="BO118" s="998"/>
      <c r="BP118" s="999"/>
      <c r="BQ118" s="1030" t="s">
        <v>111</v>
      </c>
      <c r="BR118" s="1031"/>
      <c r="BS118" s="1031"/>
      <c r="BT118" s="1031"/>
      <c r="BU118" s="1031"/>
      <c r="BV118" s="1031" t="s">
        <v>111</v>
      </c>
      <c r="BW118" s="1031"/>
      <c r="BX118" s="1031"/>
      <c r="BY118" s="1031"/>
      <c r="BZ118" s="1031"/>
      <c r="CA118" s="1031" t="s">
        <v>111</v>
      </c>
      <c r="CB118" s="1031"/>
      <c r="CC118" s="1031"/>
      <c r="CD118" s="1031"/>
      <c r="CE118" s="1031"/>
      <c r="CF118" s="947" t="s">
        <v>111</v>
      </c>
      <c r="CG118" s="948"/>
      <c r="CH118" s="948"/>
      <c r="CI118" s="948"/>
      <c r="CJ118" s="948"/>
      <c r="CK118" s="978"/>
      <c r="CL118" s="979"/>
      <c r="CM118" s="949" t="s">
        <v>441</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111</v>
      </c>
      <c r="DH118" s="992"/>
      <c r="DI118" s="992"/>
      <c r="DJ118" s="992"/>
      <c r="DK118" s="993"/>
      <c r="DL118" s="994" t="s">
        <v>111</v>
      </c>
      <c r="DM118" s="992"/>
      <c r="DN118" s="992"/>
      <c r="DO118" s="992"/>
      <c r="DP118" s="993"/>
      <c r="DQ118" s="994" t="s">
        <v>111</v>
      </c>
      <c r="DR118" s="992"/>
      <c r="DS118" s="992"/>
      <c r="DT118" s="992"/>
      <c r="DU118" s="993"/>
      <c r="DV118" s="995" t="s">
        <v>111</v>
      </c>
      <c r="DW118" s="996"/>
      <c r="DX118" s="996"/>
      <c r="DY118" s="996"/>
      <c r="DZ118" s="997"/>
    </row>
    <row r="119" spans="1:130" s="199" customFormat="1" ht="26.25" customHeight="1">
      <c r="A119" s="1091" t="s">
        <v>416</v>
      </c>
      <c r="B119" s="977"/>
      <c r="C119" s="956" t="s">
        <v>417</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111</v>
      </c>
      <c r="AB119" s="925"/>
      <c r="AC119" s="925"/>
      <c r="AD119" s="925"/>
      <c r="AE119" s="926"/>
      <c r="AF119" s="927" t="s">
        <v>111</v>
      </c>
      <c r="AG119" s="925"/>
      <c r="AH119" s="925"/>
      <c r="AI119" s="925"/>
      <c r="AJ119" s="926"/>
      <c r="AK119" s="927" t="s">
        <v>111</v>
      </c>
      <c r="AL119" s="925"/>
      <c r="AM119" s="925"/>
      <c r="AN119" s="925"/>
      <c r="AO119" s="926"/>
      <c r="AP119" s="928" t="s">
        <v>111</v>
      </c>
      <c r="AQ119" s="929"/>
      <c r="AR119" s="929"/>
      <c r="AS119" s="929"/>
      <c r="AT119" s="930"/>
      <c r="AU119" s="935"/>
      <c r="AV119" s="936"/>
      <c r="AW119" s="936"/>
      <c r="AX119" s="936"/>
      <c r="AY119" s="936"/>
      <c r="AZ119" s="230" t="s">
        <v>170</v>
      </c>
      <c r="BA119" s="230"/>
      <c r="BB119" s="230"/>
      <c r="BC119" s="230"/>
      <c r="BD119" s="230"/>
      <c r="BE119" s="230"/>
      <c r="BF119" s="230"/>
      <c r="BG119" s="230"/>
      <c r="BH119" s="230"/>
      <c r="BI119" s="230"/>
      <c r="BJ119" s="230"/>
      <c r="BK119" s="230"/>
      <c r="BL119" s="230"/>
      <c r="BM119" s="230"/>
      <c r="BN119" s="230"/>
      <c r="BO119" s="1008" t="s">
        <v>442</v>
      </c>
      <c r="BP119" s="1039"/>
      <c r="BQ119" s="1030">
        <v>243050127</v>
      </c>
      <c r="BR119" s="1031"/>
      <c r="BS119" s="1031"/>
      <c r="BT119" s="1031"/>
      <c r="BU119" s="1031"/>
      <c r="BV119" s="1031">
        <v>235894976</v>
      </c>
      <c r="BW119" s="1031"/>
      <c r="BX119" s="1031"/>
      <c r="BY119" s="1031"/>
      <c r="BZ119" s="1031"/>
      <c r="CA119" s="1031">
        <v>233129778</v>
      </c>
      <c r="CB119" s="1031"/>
      <c r="CC119" s="1031"/>
      <c r="CD119" s="1031"/>
      <c r="CE119" s="1031"/>
      <c r="CF119" s="1032"/>
      <c r="CG119" s="1033"/>
      <c r="CH119" s="1033"/>
      <c r="CI119" s="1033"/>
      <c r="CJ119" s="1034"/>
      <c r="CK119" s="980"/>
      <c r="CL119" s="981"/>
      <c r="CM119" s="1035" t="s">
        <v>443</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111</v>
      </c>
      <c r="DH119" s="1017"/>
      <c r="DI119" s="1017"/>
      <c r="DJ119" s="1017"/>
      <c r="DK119" s="1018"/>
      <c r="DL119" s="1016" t="s">
        <v>111</v>
      </c>
      <c r="DM119" s="1017"/>
      <c r="DN119" s="1017"/>
      <c r="DO119" s="1017"/>
      <c r="DP119" s="1018"/>
      <c r="DQ119" s="1016" t="s">
        <v>111</v>
      </c>
      <c r="DR119" s="1017"/>
      <c r="DS119" s="1017"/>
      <c r="DT119" s="1017"/>
      <c r="DU119" s="1018"/>
      <c r="DV119" s="1019" t="s">
        <v>111</v>
      </c>
      <c r="DW119" s="1020"/>
      <c r="DX119" s="1020"/>
      <c r="DY119" s="1020"/>
      <c r="DZ119" s="1021"/>
    </row>
    <row r="120" spans="1:130" s="199" customFormat="1" ht="26.25" customHeight="1">
      <c r="A120" s="1092"/>
      <c r="B120" s="979"/>
      <c r="C120" s="949" t="s">
        <v>420</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111</v>
      </c>
      <c r="AB120" s="992"/>
      <c r="AC120" s="992"/>
      <c r="AD120" s="992"/>
      <c r="AE120" s="993"/>
      <c r="AF120" s="994" t="s">
        <v>111</v>
      </c>
      <c r="AG120" s="992"/>
      <c r="AH120" s="992"/>
      <c r="AI120" s="992"/>
      <c r="AJ120" s="993"/>
      <c r="AK120" s="994" t="s">
        <v>111</v>
      </c>
      <c r="AL120" s="992"/>
      <c r="AM120" s="992"/>
      <c r="AN120" s="992"/>
      <c r="AO120" s="993"/>
      <c r="AP120" s="995" t="s">
        <v>111</v>
      </c>
      <c r="AQ120" s="996"/>
      <c r="AR120" s="996"/>
      <c r="AS120" s="996"/>
      <c r="AT120" s="997"/>
      <c r="AU120" s="1022" t="s">
        <v>444</v>
      </c>
      <c r="AV120" s="1023"/>
      <c r="AW120" s="1023"/>
      <c r="AX120" s="1023"/>
      <c r="AY120" s="1024"/>
      <c r="AZ120" s="973" t="s">
        <v>445</v>
      </c>
      <c r="BA120" s="922"/>
      <c r="BB120" s="922"/>
      <c r="BC120" s="922"/>
      <c r="BD120" s="922"/>
      <c r="BE120" s="922"/>
      <c r="BF120" s="922"/>
      <c r="BG120" s="922"/>
      <c r="BH120" s="922"/>
      <c r="BI120" s="922"/>
      <c r="BJ120" s="922"/>
      <c r="BK120" s="922"/>
      <c r="BL120" s="922"/>
      <c r="BM120" s="922"/>
      <c r="BN120" s="922"/>
      <c r="BO120" s="922"/>
      <c r="BP120" s="923"/>
      <c r="BQ120" s="959">
        <v>41743098</v>
      </c>
      <c r="BR120" s="960"/>
      <c r="BS120" s="960"/>
      <c r="BT120" s="960"/>
      <c r="BU120" s="960"/>
      <c r="BV120" s="960">
        <v>53278761</v>
      </c>
      <c r="BW120" s="960"/>
      <c r="BX120" s="960"/>
      <c r="BY120" s="960"/>
      <c r="BZ120" s="960"/>
      <c r="CA120" s="960">
        <v>51933121</v>
      </c>
      <c r="CB120" s="960"/>
      <c r="CC120" s="960"/>
      <c r="CD120" s="960"/>
      <c r="CE120" s="960"/>
      <c r="CF120" s="974">
        <v>56.8</v>
      </c>
      <c r="CG120" s="975"/>
      <c r="CH120" s="975"/>
      <c r="CI120" s="975"/>
      <c r="CJ120" s="975"/>
      <c r="CK120" s="1040" t="s">
        <v>446</v>
      </c>
      <c r="CL120" s="1041"/>
      <c r="CM120" s="1041"/>
      <c r="CN120" s="1041"/>
      <c r="CO120" s="1042"/>
      <c r="CP120" s="1048" t="s">
        <v>395</v>
      </c>
      <c r="CQ120" s="1049"/>
      <c r="CR120" s="1049"/>
      <c r="CS120" s="1049"/>
      <c r="CT120" s="1049"/>
      <c r="CU120" s="1049"/>
      <c r="CV120" s="1049"/>
      <c r="CW120" s="1049"/>
      <c r="CX120" s="1049"/>
      <c r="CY120" s="1049"/>
      <c r="CZ120" s="1049"/>
      <c r="DA120" s="1049"/>
      <c r="DB120" s="1049"/>
      <c r="DC120" s="1049"/>
      <c r="DD120" s="1049"/>
      <c r="DE120" s="1049"/>
      <c r="DF120" s="1050"/>
      <c r="DG120" s="959">
        <v>33443223</v>
      </c>
      <c r="DH120" s="960"/>
      <c r="DI120" s="960"/>
      <c r="DJ120" s="960"/>
      <c r="DK120" s="960"/>
      <c r="DL120" s="960">
        <v>32239628</v>
      </c>
      <c r="DM120" s="960"/>
      <c r="DN120" s="960"/>
      <c r="DO120" s="960"/>
      <c r="DP120" s="960"/>
      <c r="DQ120" s="960">
        <v>29275481</v>
      </c>
      <c r="DR120" s="960"/>
      <c r="DS120" s="960"/>
      <c r="DT120" s="960"/>
      <c r="DU120" s="960"/>
      <c r="DV120" s="961">
        <v>32</v>
      </c>
      <c r="DW120" s="961"/>
      <c r="DX120" s="961"/>
      <c r="DY120" s="961"/>
      <c r="DZ120" s="962"/>
    </row>
    <row r="121" spans="1:130" s="199" customFormat="1" ht="26.25" customHeight="1">
      <c r="A121" s="1092"/>
      <c r="B121" s="979"/>
      <c r="C121" s="1000" t="s">
        <v>447</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111</v>
      </c>
      <c r="AB121" s="992"/>
      <c r="AC121" s="992"/>
      <c r="AD121" s="992"/>
      <c r="AE121" s="993"/>
      <c r="AF121" s="994" t="s">
        <v>111</v>
      </c>
      <c r="AG121" s="992"/>
      <c r="AH121" s="992"/>
      <c r="AI121" s="992"/>
      <c r="AJ121" s="993"/>
      <c r="AK121" s="994" t="s">
        <v>111</v>
      </c>
      <c r="AL121" s="992"/>
      <c r="AM121" s="992"/>
      <c r="AN121" s="992"/>
      <c r="AO121" s="993"/>
      <c r="AP121" s="995" t="s">
        <v>111</v>
      </c>
      <c r="AQ121" s="996"/>
      <c r="AR121" s="996"/>
      <c r="AS121" s="996"/>
      <c r="AT121" s="997"/>
      <c r="AU121" s="1025"/>
      <c r="AV121" s="1026"/>
      <c r="AW121" s="1026"/>
      <c r="AX121" s="1026"/>
      <c r="AY121" s="1027"/>
      <c r="AZ121" s="982" t="s">
        <v>448</v>
      </c>
      <c r="BA121" s="983"/>
      <c r="BB121" s="983"/>
      <c r="BC121" s="983"/>
      <c r="BD121" s="983"/>
      <c r="BE121" s="983"/>
      <c r="BF121" s="983"/>
      <c r="BG121" s="983"/>
      <c r="BH121" s="983"/>
      <c r="BI121" s="983"/>
      <c r="BJ121" s="983"/>
      <c r="BK121" s="983"/>
      <c r="BL121" s="983"/>
      <c r="BM121" s="983"/>
      <c r="BN121" s="983"/>
      <c r="BO121" s="983"/>
      <c r="BP121" s="984"/>
      <c r="BQ121" s="952">
        <v>54241987</v>
      </c>
      <c r="BR121" s="953"/>
      <c r="BS121" s="953"/>
      <c r="BT121" s="953"/>
      <c r="BU121" s="953"/>
      <c r="BV121" s="953">
        <v>57344586</v>
      </c>
      <c r="BW121" s="953"/>
      <c r="BX121" s="953"/>
      <c r="BY121" s="953"/>
      <c r="BZ121" s="953"/>
      <c r="CA121" s="953">
        <v>60862858</v>
      </c>
      <c r="CB121" s="953"/>
      <c r="CC121" s="953"/>
      <c r="CD121" s="953"/>
      <c r="CE121" s="953"/>
      <c r="CF121" s="947">
        <v>66.5</v>
      </c>
      <c r="CG121" s="948"/>
      <c r="CH121" s="948"/>
      <c r="CI121" s="948"/>
      <c r="CJ121" s="948"/>
      <c r="CK121" s="1043"/>
      <c r="CL121" s="1044"/>
      <c r="CM121" s="1044"/>
      <c r="CN121" s="1044"/>
      <c r="CO121" s="1045"/>
      <c r="CP121" s="1053" t="s">
        <v>394</v>
      </c>
      <c r="CQ121" s="1054"/>
      <c r="CR121" s="1054"/>
      <c r="CS121" s="1054"/>
      <c r="CT121" s="1054"/>
      <c r="CU121" s="1054"/>
      <c r="CV121" s="1054"/>
      <c r="CW121" s="1054"/>
      <c r="CX121" s="1054"/>
      <c r="CY121" s="1054"/>
      <c r="CZ121" s="1054"/>
      <c r="DA121" s="1054"/>
      <c r="DB121" s="1054"/>
      <c r="DC121" s="1054"/>
      <c r="DD121" s="1054"/>
      <c r="DE121" s="1054"/>
      <c r="DF121" s="1055"/>
      <c r="DG121" s="952">
        <v>3223873</v>
      </c>
      <c r="DH121" s="953"/>
      <c r="DI121" s="953"/>
      <c r="DJ121" s="953"/>
      <c r="DK121" s="953"/>
      <c r="DL121" s="953">
        <v>2862525</v>
      </c>
      <c r="DM121" s="953"/>
      <c r="DN121" s="953"/>
      <c r="DO121" s="953"/>
      <c r="DP121" s="953"/>
      <c r="DQ121" s="953">
        <v>2509554</v>
      </c>
      <c r="DR121" s="953"/>
      <c r="DS121" s="953"/>
      <c r="DT121" s="953"/>
      <c r="DU121" s="953"/>
      <c r="DV121" s="954">
        <v>2.7</v>
      </c>
      <c r="DW121" s="954"/>
      <c r="DX121" s="954"/>
      <c r="DY121" s="954"/>
      <c r="DZ121" s="955"/>
    </row>
    <row r="122" spans="1:130" s="199" customFormat="1" ht="26.25" customHeight="1">
      <c r="A122" s="1092"/>
      <c r="B122" s="979"/>
      <c r="C122" s="949" t="s">
        <v>430</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111</v>
      </c>
      <c r="AB122" s="992"/>
      <c r="AC122" s="992"/>
      <c r="AD122" s="992"/>
      <c r="AE122" s="993"/>
      <c r="AF122" s="994" t="s">
        <v>111</v>
      </c>
      <c r="AG122" s="992"/>
      <c r="AH122" s="992"/>
      <c r="AI122" s="992"/>
      <c r="AJ122" s="993"/>
      <c r="AK122" s="994" t="s">
        <v>111</v>
      </c>
      <c r="AL122" s="992"/>
      <c r="AM122" s="992"/>
      <c r="AN122" s="992"/>
      <c r="AO122" s="993"/>
      <c r="AP122" s="995" t="s">
        <v>111</v>
      </c>
      <c r="AQ122" s="996"/>
      <c r="AR122" s="996"/>
      <c r="AS122" s="996"/>
      <c r="AT122" s="997"/>
      <c r="AU122" s="1025"/>
      <c r="AV122" s="1026"/>
      <c r="AW122" s="1026"/>
      <c r="AX122" s="1026"/>
      <c r="AY122" s="1027"/>
      <c r="AZ122" s="1007" t="s">
        <v>449</v>
      </c>
      <c r="BA122" s="998"/>
      <c r="BB122" s="998"/>
      <c r="BC122" s="998"/>
      <c r="BD122" s="998"/>
      <c r="BE122" s="998"/>
      <c r="BF122" s="998"/>
      <c r="BG122" s="998"/>
      <c r="BH122" s="998"/>
      <c r="BI122" s="998"/>
      <c r="BJ122" s="998"/>
      <c r="BK122" s="998"/>
      <c r="BL122" s="998"/>
      <c r="BM122" s="998"/>
      <c r="BN122" s="998"/>
      <c r="BO122" s="998"/>
      <c r="BP122" s="999"/>
      <c r="BQ122" s="1030">
        <v>115212502</v>
      </c>
      <c r="BR122" s="1031"/>
      <c r="BS122" s="1031"/>
      <c r="BT122" s="1031"/>
      <c r="BU122" s="1031"/>
      <c r="BV122" s="1031">
        <v>114501876</v>
      </c>
      <c r="BW122" s="1031"/>
      <c r="BX122" s="1031"/>
      <c r="BY122" s="1031"/>
      <c r="BZ122" s="1031"/>
      <c r="CA122" s="1031">
        <v>114964161</v>
      </c>
      <c r="CB122" s="1031"/>
      <c r="CC122" s="1031"/>
      <c r="CD122" s="1031"/>
      <c r="CE122" s="1031"/>
      <c r="CF122" s="1051">
        <v>125.6</v>
      </c>
      <c r="CG122" s="1052"/>
      <c r="CH122" s="1052"/>
      <c r="CI122" s="1052"/>
      <c r="CJ122" s="1052"/>
      <c r="CK122" s="1043"/>
      <c r="CL122" s="1044"/>
      <c r="CM122" s="1044"/>
      <c r="CN122" s="1044"/>
      <c r="CO122" s="1045"/>
      <c r="CP122" s="1053" t="s">
        <v>450</v>
      </c>
      <c r="CQ122" s="1054"/>
      <c r="CR122" s="1054"/>
      <c r="CS122" s="1054"/>
      <c r="CT122" s="1054"/>
      <c r="CU122" s="1054"/>
      <c r="CV122" s="1054"/>
      <c r="CW122" s="1054"/>
      <c r="CX122" s="1054"/>
      <c r="CY122" s="1054"/>
      <c r="CZ122" s="1054"/>
      <c r="DA122" s="1054"/>
      <c r="DB122" s="1054"/>
      <c r="DC122" s="1054"/>
      <c r="DD122" s="1054"/>
      <c r="DE122" s="1054"/>
      <c r="DF122" s="1055"/>
      <c r="DG122" s="952">
        <v>497666</v>
      </c>
      <c r="DH122" s="953"/>
      <c r="DI122" s="953"/>
      <c r="DJ122" s="953"/>
      <c r="DK122" s="953"/>
      <c r="DL122" s="953">
        <v>453383</v>
      </c>
      <c r="DM122" s="953"/>
      <c r="DN122" s="953"/>
      <c r="DO122" s="953"/>
      <c r="DP122" s="953"/>
      <c r="DQ122" s="953">
        <v>415001</v>
      </c>
      <c r="DR122" s="953"/>
      <c r="DS122" s="953"/>
      <c r="DT122" s="953"/>
      <c r="DU122" s="953"/>
      <c r="DV122" s="954">
        <v>0.5</v>
      </c>
      <c r="DW122" s="954"/>
      <c r="DX122" s="954"/>
      <c r="DY122" s="954"/>
      <c r="DZ122" s="955"/>
    </row>
    <row r="123" spans="1:130" s="199" customFormat="1" ht="26.25" customHeight="1">
      <c r="A123" s="1092"/>
      <c r="B123" s="979"/>
      <c r="C123" s="949" t="s">
        <v>436</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v>414</v>
      </c>
      <c r="AB123" s="992"/>
      <c r="AC123" s="992"/>
      <c r="AD123" s="992"/>
      <c r="AE123" s="993"/>
      <c r="AF123" s="994">
        <v>343</v>
      </c>
      <c r="AG123" s="992"/>
      <c r="AH123" s="992"/>
      <c r="AI123" s="992"/>
      <c r="AJ123" s="993"/>
      <c r="AK123" s="994">
        <v>273</v>
      </c>
      <c r="AL123" s="992"/>
      <c r="AM123" s="992"/>
      <c r="AN123" s="992"/>
      <c r="AO123" s="993"/>
      <c r="AP123" s="995">
        <v>0</v>
      </c>
      <c r="AQ123" s="996"/>
      <c r="AR123" s="996"/>
      <c r="AS123" s="996"/>
      <c r="AT123" s="997"/>
      <c r="AU123" s="1028"/>
      <c r="AV123" s="1029"/>
      <c r="AW123" s="1029"/>
      <c r="AX123" s="1029"/>
      <c r="AY123" s="1029"/>
      <c r="AZ123" s="230" t="s">
        <v>170</v>
      </c>
      <c r="BA123" s="230"/>
      <c r="BB123" s="230"/>
      <c r="BC123" s="230"/>
      <c r="BD123" s="230"/>
      <c r="BE123" s="230"/>
      <c r="BF123" s="230"/>
      <c r="BG123" s="230"/>
      <c r="BH123" s="230"/>
      <c r="BI123" s="230"/>
      <c r="BJ123" s="230"/>
      <c r="BK123" s="230"/>
      <c r="BL123" s="230"/>
      <c r="BM123" s="230"/>
      <c r="BN123" s="230"/>
      <c r="BO123" s="1008" t="s">
        <v>451</v>
      </c>
      <c r="BP123" s="1039"/>
      <c r="BQ123" s="1098">
        <v>211197587</v>
      </c>
      <c r="BR123" s="1099"/>
      <c r="BS123" s="1099"/>
      <c r="BT123" s="1099"/>
      <c r="BU123" s="1099"/>
      <c r="BV123" s="1099">
        <v>225125223</v>
      </c>
      <c r="BW123" s="1099"/>
      <c r="BX123" s="1099"/>
      <c r="BY123" s="1099"/>
      <c r="BZ123" s="1099"/>
      <c r="CA123" s="1099">
        <v>227760140</v>
      </c>
      <c r="CB123" s="1099"/>
      <c r="CC123" s="1099"/>
      <c r="CD123" s="1099"/>
      <c r="CE123" s="1099"/>
      <c r="CF123" s="1032"/>
      <c r="CG123" s="1033"/>
      <c r="CH123" s="1033"/>
      <c r="CI123" s="1033"/>
      <c r="CJ123" s="1034"/>
      <c r="CK123" s="1043"/>
      <c r="CL123" s="1044"/>
      <c r="CM123" s="1044"/>
      <c r="CN123" s="1044"/>
      <c r="CO123" s="1045"/>
      <c r="CP123" s="1053" t="s">
        <v>392</v>
      </c>
      <c r="CQ123" s="1054"/>
      <c r="CR123" s="1054"/>
      <c r="CS123" s="1054"/>
      <c r="CT123" s="1054"/>
      <c r="CU123" s="1054"/>
      <c r="CV123" s="1054"/>
      <c r="CW123" s="1054"/>
      <c r="CX123" s="1054"/>
      <c r="CY123" s="1054"/>
      <c r="CZ123" s="1054"/>
      <c r="DA123" s="1054"/>
      <c r="DB123" s="1054"/>
      <c r="DC123" s="1054"/>
      <c r="DD123" s="1054"/>
      <c r="DE123" s="1054"/>
      <c r="DF123" s="1055"/>
      <c r="DG123" s="991">
        <v>162111</v>
      </c>
      <c r="DH123" s="992"/>
      <c r="DI123" s="992"/>
      <c r="DJ123" s="992"/>
      <c r="DK123" s="993"/>
      <c r="DL123" s="994">
        <v>161693</v>
      </c>
      <c r="DM123" s="992"/>
      <c r="DN123" s="992"/>
      <c r="DO123" s="992"/>
      <c r="DP123" s="993"/>
      <c r="DQ123" s="994">
        <v>138517</v>
      </c>
      <c r="DR123" s="992"/>
      <c r="DS123" s="992"/>
      <c r="DT123" s="992"/>
      <c r="DU123" s="993"/>
      <c r="DV123" s="995">
        <v>0.2</v>
      </c>
      <c r="DW123" s="996"/>
      <c r="DX123" s="996"/>
      <c r="DY123" s="996"/>
      <c r="DZ123" s="997"/>
    </row>
    <row r="124" spans="1:130" s="199" customFormat="1" ht="26.25" customHeight="1" thickBot="1">
      <c r="A124" s="1092"/>
      <c r="B124" s="979"/>
      <c r="C124" s="949" t="s">
        <v>439</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111</v>
      </c>
      <c r="AB124" s="992"/>
      <c r="AC124" s="992"/>
      <c r="AD124" s="992"/>
      <c r="AE124" s="993"/>
      <c r="AF124" s="994" t="s">
        <v>111</v>
      </c>
      <c r="AG124" s="992"/>
      <c r="AH124" s="992"/>
      <c r="AI124" s="992"/>
      <c r="AJ124" s="993"/>
      <c r="AK124" s="994" t="s">
        <v>111</v>
      </c>
      <c r="AL124" s="992"/>
      <c r="AM124" s="992"/>
      <c r="AN124" s="992"/>
      <c r="AO124" s="993"/>
      <c r="AP124" s="995" t="s">
        <v>111</v>
      </c>
      <c r="AQ124" s="996"/>
      <c r="AR124" s="996"/>
      <c r="AS124" s="996"/>
      <c r="AT124" s="997"/>
      <c r="AU124" s="1094" t="s">
        <v>452</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35.799999999999997</v>
      </c>
      <c r="BR124" s="1061"/>
      <c r="BS124" s="1061"/>
      <c r="BT124" s="1061"/>
      <c r="BU124" s="1061"/>
      <c r="BV124" s="1061">
        <v>11.8</v>
      </c>
      <c r="BW124" s="1061"/>
      <c r="BX124" s="1061"/>
      <c r="BY124" s="1061"/>
      <c r="BZ124" s="1061"/>
      <c r="CA124" s="1061">
        <v>5.8</v>
      </c>
      <c r="CB124" s="1061"/>
      <c r="CC124" s="1061"/>
      <c r="CD124" s="1061"/>
      <c r="CE124" s="1061"/>
      <c r="CF124" s="1062"/>
      <c r="CG124" s="1063"/>
      <c r="CH124" s="1063"/>
      <c r="CI124" s="1063"/>
      <c r="CJ124" s="1064"/>
      <c r="CK124" s="1046"/>
      <c r="CL124" s="1046"/>
      <c r="CM124" s="1046"/>
      <c r="CN124" s="1046"/>
      <c r="CO124" s="1047"/>
      <c r="CP124" s="1053" t="s">
        <v>453</v>
      </c>
      <c r="CQ124" s="1054"/>
      <c r="CR124" s="1054"/>
      <c r="CS124" s="1054"/>
      <c r="CT124" s="1054"/>
      <c r="CU124" s="1054"/>
      <c r="CV124" s="1054"/>
      <c r="CW124" s="1054"/>
      <c r="CX124" s="1054"/>
      <c r="CY124" s="1054"/>
      <c r="CZ124" s="1054"/>
      <c r="DA124" s="1054"/>
      <c r="DB124" s="1054"/>
      <c r="DC124" s="1054"/>
      <c r="DD124" s="1054"/>
      <c r="DE124" s="1054"/>
      <c r="DF124" s="1055"/>
      <c r="DG124" s="1038" t="s">
        <v>111</v>
      </c>
      <c r="DH124" s="1017"/>
      <c r="DI124" s="1017"/>
      <c r="DJ124" s="1017"/>
      <c r="DK124" s="1018"/>
      <c r="DL124" s="1016" t="s">
        <v>111</v>
      </c>
      <c r="DM124" s="1017"/>
      <c r="DN124" s="1017"/>
      <c r="DO124" s="1017"/>
      <c r="DP124" s="1018"/>
      <c r="DQ124" s="1016" t="s">
        <v>111</v>
      </c>
      <c r="DR124" s="1017"/>
      <c r="DS124" s="1017"/>
      <c r="DT124" s="1017"/>
      <c r="DU124" s="1018"/>
      <c r="DV124" s="1019" t="s">
        <v>111</v>
      </c>
      <c r="DW124" s="1020"/>
      <c r="DX124" s="1020"/>
      <c r="DY124" s="1020"/>
      <c r="DZ124" s="1021"/>
    </row>
    <row r="125" spans="1:130" s="199" customFormat="1" ht="26.25" customHeight="1">
      <c r="A125" s="1092"/>
      <c r="B125" s="979"/>
      <c r="C125" s="949" t="s">
        <v>441</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111</v>
      </c>
      <c r="AB125" s="992"/>
      <c r="AC125" s="992"/>
      <c r="AD125" s="992"/>
      <c r="AE125" s="993"/>
      <c r="AF125" s="994" t="s">
        <v>111</v>
      </c>
      <c r="AG125" s="992"/>
      <c r="AH125" s="992"/>
      <c r="AI125" s="992"/>
      <c r="AJ125" s="993"/>
      <c r="AK125" s="994" t="s">
        <v>111</v>
      </c>
      <c r="AL125" s="992"/>
      <c r="AM125" s="992"/>
      <c r="AN125" s="992"/>
      <c r="AO125" s="993"/>
      <c r="AP125" s="995" t="s">
        <v>111</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454</v>
      </c>
      <c r="CL125" s="1041"/>
      <c r="CM125" s="1041"/>
      <c r="CN125" s="1041"/>
      <c r="CO125" s="1042"/>
      <c r="CP125" s="973" t="s">
        <v>455</v>
      </c>
      <c r="CQ125" s="922"/>
      <c r="CR125" s="922"/>
      <c r="CS125" s="922"/>
      <c r="CT125" s="922"/>
      <c r="CU125" s="922"/>
      <c r="CV125" s="922"/>
      <c r="CW125" s="922"/>
      <c r="CX125" s="922"/>
      <c r="CY125" s="922"/>
      <c r="CZ125" s="922"/>
      <c r="DA125" s="922"/>
      <c r="DB125" s="922"/>
      <c r="DC125" s="922"/>
      <c r="DD125" s="922"/>
      <c r="DE125" s="922"/>
      <c r="DF125" s="923"/>
      <c r="DG125" s="959" t="s">
        <v>111</v>
      </c>
      <c r="DH125" s="960"/>
      <c r="DI125" s="960"/>
      <c r="DJ125" s="960"/>
      <c r="DK125" s="960"/>
      <c r="DL125" s="960" t="s">
        <v>111</v>
      </c>
      <c r="DM125" s="960"/>
      <c r="DN125" s="960"/>
      <c r="DO125" s="960"/>
      <c r="DP125" s="960"/>
      <c r="DQ125" s="960" t="s">
        <v>111</v>
      </c>
      <c r="DR125" s="960"/>
      <c r="DS125" s="960"/>
      <c r="DT125" s="960"/>
      <c r="DU125" s="960"/>
      <c r="DV125" s="961" t="s">
        <v>111</v>
      </c>
      <c r="DW125" s="961"/>
      <c r="DX125" s="961"/>
      <c r="DY125" s="961"/>
      <c r="DZ125" s="962"/>
    </row>
    <row r="126" spans="1:130" s="199" customFormat="1" ht="26.25" customHeight="1" thickBot="1">
      <c r="A126" s="1092"/>
      <c r="B126" s="979"/>
      <c r="C126" s="949" t="s">
        <v>443</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1487537</v>
      </c>
      <c r="AB126" s="992"/>
      <c r="AC126" s="992"/>
      <c r="AD126" s="992"/>
      <c r="AE126" s="993"/>
      <c r="AF126" s="994" t="s">
        <v>111</v>
      </c>
      <c r="AG126" s="992"/>
      <c r="AH126" s="992"/>
      <c r="AI126" s="992"/>
      <c r="AJ126" s="993"/>
      <c r="AK126" s="994">
        <v>1058189</v>
      </c>
      <c r="AL126" s="992"/>
      <c r="AM126" s="992"/>
      <c r="AN126" s="992"/>
      <c r="AO126" s="993"/>
      <c r="AP126" s="995">
        <v>1.2</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456</v>
      </c>
      <c r="CQ126" s="983"/>
      <c r="CR126" s="983"/>
      <c r="CS126" s="983"/>
      <c r="CT126" s="983"/>
      <c r="CU126" s="983"/>
      <c r="CV126" s="983"/>
      <c r="CW126" s="983"/>
      <c r="CX126" s="983"/>
      <c r="CY126" s="983"/>
      <c r="CZ126" s="983"/>
      <c r="DA126" s="983"/>
      <c r="DB126" s="983"/>
      <c r="DC126" s="983"/>
      <c r="DD126" s="983"/>
      <c r="DE126" s="983"/>
      <c r="DF126" s="984"/>
      <c r="DG126" s="952">
        <v>847866</v>
      </c>
      <c r="DH126" s="953"/>
      <c r="DI126" s="953"/>
      <c r="DJ126" s="953"/>
      <c r="DK126" s="953"/>
      <c r="DL126" s="953">
        <v>1040872</v>
      </c>
      <c r="DM126" s="953"/>
      <c r="DN126" s="953"/>
      <c r="DO126" s="953"/>
      <c r="DP126" s="953"/>
      <c r="DQ126" s="953">
        <v>1161568</v>
      </c>
      <c r="DR126" s="953"/>
      <c r="DS126" s="953"/>
      <c r="DT126" s="953"/>
      <c r="DU126" s="953"/>
      <c r="DV126" s="954">
        <v>1.3</v>
      </c>
      <c r="DW126" s="954"/>
      <c r="DX126" s="954"/>
      <c r="DY126" s="954"/>
      <c r="DZ126" s="955"/>
    </row>
    <row r="127" spans="1:130" s="199" customFormat="1" ht="26.25" customHeight="1">
      <c r="A127" s="1093"/>
      <c r="B127" s="981"/>
      <c r="C127" s="1035" t="s">
        <v>457</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122021</v>
      </c>
      <c r="AB127" s="992"/>
      <c r="AC127" s="992"/>
      <c r="AD127" s="992"/>
      <c r="AE127" s="993"/>
      <c r="AF127" s="994">
        <v>111405</v>
      </c>
      <c r="AG127" s="992"/>
      <c r="AH127" s="992"/>
      <c r="AI127" s="992"/>
      <c r="AJ127" s="993"/>
      <c r="AK127" s="994">
        <v>93851</v>
      </c>
      <c r="AL127" s="992"/>
      <c r="AM127" s="992"/>
      <c r="AN127" s="992"/>
      <c r="AO127" s="993"/>
      <c r="AP127" s="995">
        <v>0.1</v>
      </c>
      <c r="AQ127" s="996"/>
      <c r="AR127" s="996"/>
      <c r="AS127" s="996"/>
      <c r="AT127" s="997"/>
      <c r="AU127" s="235"/>
      <c r="AV127" s="235"/>
      <c r="AW127" s="235"/>
      <c r="AX127" s="1065" t="s">
        <v>458</v>
      </c>
      <c r="AY127" s="1066"/>
      <c r="AZ127" s="1066"/>
      <c r="BA127" s="1066"/>
      <c r="BB127" s="1066"/>
      <c r="BC127" s="1066"/>
      <c r="BD127" s="1066"/>
      <c r="BE127" s="1067"/>
      <c r="BF127" s="1068" t="s">
        <v>459</v>
      </c>
      <c r="BG127" s="1066"/>
      <c r="BH127" s="1066"/>
      <c r="BI127" s="1066"/>
      <c r="BJ127" s="1066"/>
      <c r="BK127" s="1066"/>
      <c r="BL127" s="1067"/>
      <c r="BM127" s="1068" t="s">
        <v>460</v>
      </c>
      <c r="BN127" s="1066"/>
      <c r="BO127" s="1066"/>
      <c r="BP127" s="1066"/>
      <c r="BQ127" s="1066"/>
      <c r="BR127" s="1066"/>
      <c r="BS127" s="1067"/>
      <c r="BT127" s="1068" t="s">
        <v>461</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462</v>
      </c>
      <c r="CQ127" s="983"/>
      <c r="CR127" s="983"/>
      <c r="CS127" s="983"/>
      <c r="CT127" s="983"/>
      <c r="CU127" s="983"/>
      <c r="CV127" s="983"/>
      <c r="CW127" s="983"/>
      <c r="CX127" s="983"/>
      <c r="CY127" s="983"/>
      <c r="CZ127" s="983"/>
      <c r="DA127" s="983"/>
      <c r="DB127" s="983"/>
      <c r="DC127" s="983"/>
      <c r="DD127" s="983"/>
      <c r="DE127" s="983"/>
      <c r="DF127" s="984"/>
      <c r="DG127" s="952" t="s">
        <v>111</v>
      </c>
      <c r="DH127" s="953"/>
      <c r="DI127" s="953"/>
      <c r="DJ127" s="953"/>
      <c r="DK127" s="953"/>
      <c r="DL127" s="953" t="s">
        <v>111</v>
      </c>
      <c r="DM127" s="953"/>
      <c r="DN127" s="953"/>
      <c r="DO127" s="953"/>
      <c r="DP127" s="953"/>
      <c r="DQ127" s="953" t="s">
        <v>111</v>
      </c>
      <c r="DR127" s="953"/>
      <c r="DS127" s="953"/>
      <c r="DT127" s="953"/>
      <c r="DU127" s="953"/>
      <c r="DV127" s="954" t="s">
        <v>111</v>
      </c>
      <c r="DW127" s="954"/>
      <c r="DX127" s="954"/>
      <c r="DY127" s="954"/>
      <c r="DZ127" s="955"/>
    </row>
    <row r="128" spans="1:130" s="199" customFormat="1" ht="26.25" customHeight="1" thickBot="1">
      <c r="A128" s="1076" t="s">
        <v>463</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464</v>
      </c>
      <c r="X128" s="1078"/>
      <c r="Y128" s="1078"/>
      <c r="Z128" s="1079"/>
      <c r="AA128" s="1080">
        <v>5336762</v>
      </c>
      <c r="AB128" s="1081"/>
      <c r="AC128" s="1081"/>
      <c r="AD128" s="1081"/>
      <c r="AE128" s="1082"/>
      <c r="AF128" s="1083">
        <v>5395180</v>
      </c>
      <c r="AG128" s="1081"/>
      <c r="AH128" s="1081"/>
      <c r="AI128" s="1081"/>
      <c r="AJ128" s="1082"/>
      <c r="AK128" s="1083">
        <v>5305208</v>
      </c>
      <c r="AL128" s="1081"/>
      <c r="AM128" s="1081"/>
      <c r="AN128" s="1081"/>
      <c r="AO128" s="1082"/>
      <c r="AP128" s="1084"/>
      <c r="AQ128" s="1085"/>
      <c r="AR128" s="1085"/>
      <c r="AS128" s="1085"/>
      <c r="AT128" s="1086"/>
      <c r="AU128" s="235"/>
      <c r="AV128" s="235"/>
      <c r="AW128" s="235"/>
      <c r="AX128" s="921" t="s">
        <v>465</v>
      </c>
      <c r="AY128" s="922"/>
      <c r="AZ128" s="922"/>
      <c r="BA128" s="922"/>
      <c r="BB128" s="922"/>
      <c r="BC128" s="922"/>
      <c r="BD128" s="922"/>
      <c r="BE128" s="923"/>
      <c r="BF128" s="1087" t="s">
        <v>111</v>
      </c>
      <c r="BG128" s="1088"/>
      <c r="BH128" s="1088"/>
      <c r="BI128" s="1088"/>
      <c r="BJ128" s="1088"/>
      <c r="BK128" s="1088"/>
      <c r="BL128" s="1089"/>
      <c r="BM128" s="1087">
        <v>11.25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466</v>
      </c>
      <c r="CQ128" s="1070"/>
      <c r="CR128" s="1070"/>
      <c r="CS128" s="1070"/>
      <c r="CT128" s="1070"/>
      <c r="CU128" s="1070"/>
      <c r="CV128" s="1070"/>
      <c r="CW128" s="1070"/>
      <c r="CX128" s="1070"/>
      <c r="CY128" s="1070"/>
      <c r="CZ128" s="1070"/>
      <c r="DA128" s="1070"/>
      <c r="DB128" s="1070"/>
      <c r="DC128" s="1070"/>
      <c r="DD128" s="1070"/>
      <c r="DE128" s="1070"/>
      <c r="DF128" s="1071"/>
      <c r="DG128" s="1072">
        <v>59937</v>
      </c>
      <c r="DH128" s="1073"/>
      <c r="DI128" s="1073"/>
      <c r="DJ128" s="1073"/>
      <c r="DK128" s="1073"/>
      <c r="DL128" s="1073">
        <v>50856</v>
      </c>
      <c r="DM128" s="1073"/>
      <c r="DN128" s="1073"/>
      <c r="DO128" s="1073"/>
      <c r="DP128" s="1073"/>
      <c r="DQ128" s="1073">
        <v>41026</v>
      </c>
      <c r="DR128" s="1073"/>
      <c r="DS128" s="1073"/>
      <c r="DT128" s="1073"/>
      <c r="DU128" s="1073"/>
      <c r="DV128" s="1074">
        <v>0</v>
      </c>
      <c r="DW128" s="1074"/>
      <c r="DX128" s="1074"/>
      <c r="DY128" s="1074"/>
      <c r="DZ128" s="1075"/>
    </row>
    <row r="129" spans="1:131" s="199" customFormat="1" ht="26.25" customHeight="1">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467</v>
      </c>
      <c r="X129" s="1107"/>
      <c r="Y129" s="1107"/>
      <c r="Z129" s="1108"/>
      <c r="AA129" s="991">
        <v>99726211</v>
      </c>
      <c r="AB129" s="992"/>
      <c r="AC129" s="992"/>
      <c r="AD129" s="992"/>
      <c r="AE129" s="993"/>
      <c r="AF129" s="994">
        <v>100799550</v>
      </c>
      <c r="AG129" s="992"/>
      <c r="AH129" s="992"/>
      <c r="AI129" s="992"/>
      <c r="AJ129" s="993"/>
      <c r="AK129" s="994">
        <v>101599980</v>
      </c>
      <c r="AL129" s="992"/>
      <c r="AM129" s="992"/>
      <c r="AN129" s="992"/>
      <c r="AO129" s="993"/>
      <c r="AP129" s="1109"/>
      <c r="AQ129" s="1110"/>
      <c r="AR129" s="1110"/>
      <c r="AS129" s="1110"/>
      <c r="AT129" s="1111"/>
      <c r="AU129" s="237"/>
      <c r="AV129" s="237"/>
      <c r="AW129" s="237"/>
      <c r="AX129" s="1100" t="s">
        <v>468</v>
      </c>
      <c r="AY129" s="983"/>
      <c r="AZ129" s="983"/>
      <c r="BA129" s="983"/>
      <c r="BB129" s="983"/>
      <c r="BC129" s="983"/>
      <c r="BD129" s="983"/>
      <c r="BE129" s="984"/>
      <c r="BF129" s="1101" t="s">
        <v>111</v>
      </c>
      <c r="BG129" s="1102"/>
      <c r="BH129" s="1102"/>
      <c r="BI129" s="1102"/>
      <c r="BJ129" s="1102"/>
      <c r="BK129" s="1102"/>
      <c r="BL129" s="1103"/>
      <c r="BM129" s="1101">
        <v>16.25</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3" t="s">
        <v>469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470</v>
      </c>
      <c r="X130" s="1107"/>
      <c r="Y130" s="1107"/>
      <c r="Z130" s="1108"/>
      <c r="AA130" s="991">
        <v>10893905</v>
      </c>
      <c r="AB130" s="992"/>
      <c r="AC130" s="992"/>
      <c r="AD130" s="992"/>
      <c r="AE130" s="993"/>
      <c r="AF130" s="994">
        <v>10021516</v>
      </c>
      <c r="AG130" s="992"/>
      <c r="AH130" s="992"/>
      <c r="AI130" s="992"/>
      <c r="AJ130" s="993"/>
      <c r="AK130" s="994">
        <v>10099061</v>
      </c>
      <c r="AL130" s="992"/>
      <c r="AM130" s="992"/>
      <c r="AN130" s="992"/>
      <c r="AO130" s="993"/>
      <c r="AP130" s="1109"/>
      <c r="AQ130" s="1110"/>
      <c r="AR130" s="1110"/>
      <c r="AS130" s="1110"/>
      <c r="AT130" s="1111"/>
      <c r="AU130" s="237"/>
      <c r="AV130" s="237"/>
      <c r="AW130" s="237"/>
      <c r="AX130" s="1100" t="s">
        <v>471</v>
      </c>
      <c r="AY130" s="983"/>
      <c r="AZ130" s="983"/>
      <c r="BA130" s="983"/>
      <c r="BB130" s="983"/>
      <c r="BC130" s="983"/>
      <c r="BD130" s="983"/>
      <c r="BE130" s="984"/>
      <c r="BF130" s="1137">
        <v>4.9000000000000004</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472</v>
      </c>
      <c r="X131" s="1145"/>
      <c r="Y131" s="1145"/>
      <c r="Z131" s="1146"/>
      <c r="AA131" s="1038">
        <v>88832306</v>
      </c>
      <c r="AB131" s="1017"/>
      <c r="AC131" s="1017"/>
      <c r="AD131" s="1017"/>
      <c r="AE131" s="1018"/>
      <c r="AF131" s="1016">
        <v>90778034</v>
      </c>
      <c r="AG131" s="1017"/>
      <c r="AH131" s="1017"/>
      <c r="AI131" s="1017"/>
      <c r="AJ131" s="1018"/>
      <c r="AK131" s="1016">
        <v>91500919</v>
      </c>
      <c r="AL131" s="1017"/>
      <c r="AM131" s="1017"/>
      <c r="AN131" s="1017"/>
      <c r="AO131" s="1018"/>
      <c r="AP131" s="1147"/>
      <c r="AQ131" s="1148"/>
      <c r="AR131" s="1148"/>
      <c r="AS131" s="1148"/>
      <c r="AT131" s="1149"/>
      <c r="AU131" s="237"/>
      <c r="AV131" s="237"/>
      <c r="AW131" s="237"/>
      <c r="AX131" s="1119" t="s">
        <v>473</v>
      </c>
      <c r="AY131" s="1070"/>
      <c r="AZ131" s="1070"/>
      <c r="BA131" s="1070"/>
      <c r="BB131" s="1070"/>
      <c r="BC131" s="1070"/>
      <c r="BD131" s="1070"/>
      <c r="BE131" s="1071"/>
      <c r="BF131" s="1120">
        <v>5.8</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6" t="s">
        <v>474</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475</v>
      </c>
      <c r="W132" s="1130"/>
      <c r="X132" s="1130"/>
      <c r="Y132" s="1130"/>
      <c r="Z132" s="1131"/>
      <c r="AA132" s="1132">
        <v>5.5989416729999997</v>
      </c>
      <c r="AB132" s="1133"/>
      <c r="AC132" s="1133"/>
      <c r="AD132" s="1133"/>
      <c r="AE132" s="1134"/>
      <c r="AF132" s="1135">
        <v>4.6549521</v>
      </c>
      <c r="AG132" s="1133"/>
      <c r="AH132" s="1133"/>
      <c r="AI132" s="1133"/>
      <c r="AJ132" s="1134"/>
      <c r="AK132" s="1135">
        <v>4.5112880229999996</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476</v>
      </c>
      <c r="W133" s="1113"/>
      <c r="X133" s="1113"/>
      <c r="Y133" s="1113"/>
      <c r="Z133" s="1114"/>
      <c r="AA133" s="1115">
        <v>7.6</v>
      </c>
      <c r="AB133" s="1116"/>
      <c r="AC133" s="1116"/>
      <c r="AD133" s="1116"/>
      <c r="AE133" s="1117"/>
      <c r="AF133" s="1115">
        <v>6.5</v>
      </c>
      <c r="AG133" s="1116"/>
      <c r="AH133" s="1116"/>
      <c r="AI133" s="1116"/>
      <c r="AJ133" s="1117"/>
      <c r="AK133" s="1115">
        <v>4.9000000000000004</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477</v>
      </c>
      <c r="B5" s="248"/>
      <c r="C5" s="248"/>
      <c r="D5" s="248"/>
      <c r="E5" s="248"/>
      <c r="F5" s="248"/>
      <c r="G5" s="248"/>
      <c r="H5" s="248"/>
      <c r="I5" s="248"/>
      <c r="J5" s="248"/>
      <c r="K5" s="248"/>
      <c r="L5" s="248"/>
      <c r="M5" s="248"/>
      <c r="N5" s="248"/>
      <c r="O5" s="249"/>
    </row>
    <row r="6" spans="1:16">
      <c r="A6" s="250"/>
      <c r="B6" s="246"/>
      <c r="C6" s="246"/>
      <c r="D6" s="246"/>
      <c r="E6" s="246"/>
      <c r="F6" s="246"/>
      <c r="G6" s="251" t="s">
        <v>478</v>
      </c>
      <c r="H6" s="251"/>
      <c r="I6" s="251"/>
      <c r="J6" s="251"/>
      <c r="K6" s="246"/>
      <c r="L6" s="246"/>
      <c r="M6" s="246"/>
      <c r="N6" s="246"/>
    </row>
    <row r="7" spans="1:16">
      <c r="A7" s="250"/>
      <c r="B7" s="246"/>
      <c r="C7" s="246"/>
      <c r="D7" s="246"/>
      <c r="E7" s="246"/>
      <c r="F7" s="246"/>
      <c r="G7" s="253"/>
      <c r="H7" s="254"/>
      <c r="I7" s="254"/>
      <c r="J7" s="255"/>
      <c r="K7" s="1153" t="s">
        <v>479</v>
      </c>
      <c r="L7" s="256"/>
      <c r="M7" s="257" t="s">
        <v>480</v>
      </c>
      <c r="N7" s="258"/>
    </row>
    <row r="8" spans="1:16">
      <c r="A8" s="250"/>
      <c r="B8" s="246"/>
      <c r="C8" s="246"/>
      <c r="D8" s="246"/>
      <c r="E8" s="246"/>
      <c r="F8" s="246"/>
      <c r="G8" s="259"/>
      <c r="H8" s="260"/>
      <c r="I8" s="260"/>
      <c r="J8" s="261"/>
      <c r="K8" s="1154"/>
      <c r="L8" s="262" t="s">
        <v>481</v>
      </c>
      <c r="M8" s="263" t="s">
        <v>482</v>
      </c>
      <c r="N8" s="264" t="s">
        <v>483</v>
      </c>
    </row>
    <row r="9" spans="1:16">
      <c r="A9" s="250"/>
      <c r="B9" s="246"/>
      <c r="C9" s="246"/>
      <c r="D9" s="246"/>
      <c r="E9" s="246"/>
      <c r="F9" s="246"/>
      <c r="G9" s="1155" t="s">
        <v>484</v>
      </c>
      <c r="H9" s="1156"/>
      <c r="I9" s="1156"/>
      <c r="J9" s="1157"/>
      <c r="K9" s="265">
        <v>27473590</v>
      </c>
      <c r="L9" s="266">
        <v>46136</v>
      </c>
      <c r="M9" s="267">
        <v>55816</v>
      </c>
      <c r="N9" s="268">
        <v>-17.3</v>
      </c>
    </row>
    <row r="10" spans="1:16">
      <c r="A10" s="250"/>
      <c r="B10" s="246"/>
      <c r="C10" s="246"/>
      <c r="D10" s="246"/>
      <c r="E10" s="246"/>
      <c r="F10" s="246"/>
      <c r="G10" s="1155" t="s">
        <v>485</v>
      </c>
      <c r="H10" s="1156"/>
      <c r="I10" s="1156"/>
      <c r="J10" s="1157"/>
      <c r="K10" s="269">
        <v>1019156</v>
      </c>
      <c r="L10" s="270">
        <v>1711</v>
      </c>
      <c r="M10" s="271">
        <v>3693</v>
      </c>
      <c r="N10" s="272">
        <v>-53.7</v>
      </c>
    </row>
    <row r="11" spans="1:16" ht="13.5" customHeight="1">
      <c r="A11" s="250"/>
      <c r="B11" s="246"/>
      <c r="C11" s="246"/>
      <c r="D11" s="246"/>
      <c r="E11" s="246"/>
      <c r="F11" s="246"/>
      <c r="G11" s="1155" t="s">
        <v>486</v>
      </c>
      <c r="H11" s="1156"/>
      <c r="I11" s="1156"/>
      <c r="J11" s="1157"/>
      <c r="K11" s="269">
        <v>22</v>
      </c>
      <c r="L11" s="270">
        <v>0</v>
      </c>
      <c r="M11" s="271">
        <v>2201</v>
      </c>
      <c r="N11" s="272">
        <v>-100</v>
      </c>
    </row>
    <row r="12" spans="1:16" ht="13.5" customHeight="1">
      <c r="A12" s="250"/>
      <c r="B12" s="246"/>
      <c r="C12" s="246"/>
      <c r="D12" s="246"/>
      <c r="E12" s="246"/>
      <c r="F12" s="246"/>
      <c r="G12" s="1155" t="s">
        <v>487</v>
      </c>
      <c r="H12" s="1156"/>
      <c r="I12" s="1156"/>
      <c r="J12" s="1157"/>
      <c r="K12" s="269">
        <v>400189</v>
      </c>
      <c r="L12" s="270">
        <v>672</v>
      </c>
      <c r="M12" s="271">
        <v>1372</v>
      </c>
      <c r="N12" s="272">
        <v>-51</v>
      </c>
    </row>
    <row r="13" spans="1:16" ht="13.5" customHeight="1">
      <c r="A13" s="250"/>
      <c r="B13" s="246"/>
      <c r="C13" s="246"/>
      <c r="D13" s="246"/>
      <c r="E13" s="246"/>
      <c r="F13" s="246"/>
      <c r="G13" s="1155" t="s">
        <v>488</v>
      </c>
      <c r="H13" s="1156"/>
      <c r="I13" s="1156"/>
      <c r="J13" s="1157"/>
      <c r="K13" s="269" t="s">
        <v>489</v>
      </c>
      <c r="L13" s="270" t="s">
        <v>489</v>
      </c>
      <c r="M13" s="271">
        <v>67</v>
      </c>
      <c r="N13" s="272" t="s">
        <v>489</v>
      </c>
    </row>
    <row r="14" spans="1:16" ht="13.5" customHeight="1">
      <c r="A14" s="250"/>
      <c r="B14" s="246"/>
      <c r="C14" s="246"/>
      <c r="D14" s="246"/>
      <c r="E14" s="246"/>
      <c r="F14" s="246"/>
      <c r="G14" s="1155" t="s">
        <v>490</v>
      </c>
      <c r="H14" s="1156"/>
      <c r="I14" s="1156"/>
      <c r="J14" s="1157"/>
      <c r="K14" s="269">
        <v>1906877</v>
      </c>
      <c r="L14" s="270">
        <v>3202</v>
      </c>
      <c r="M14" s="271">
        <v>1915</v>
      </c>
      <c r="N14" s="272">
        <v>67.2</v>
      </c>
    </row>
    <row r="15" spans="1:16" ht="13.5" customHeight="1">
      <c r="A15" s="250"/>
      <c r="B15" s="246"/>
      <c r="C15" s="246"/>
      <c r="D15" s="246"/>
      <c r="E15" s="246"/>
      <c r="F15" s="246"/>
      <c r="G15" s="1155" t="s">
        <v>491</v>
      </c>
      <c r="H15" s="1156"/>
      <c r="I15" s="1156"/>
      <c r="J15" s="1157"/>
      <c r="K15" s="269">
        <v>265755</v>
      </c>
      <c r="L15" s="270">
        <v>446</v>
      </c>
      <c r="M15" s="271">
        <v>1099</v>
      </c>
      <c r="N15" s="272">
        <v>-59.4</v>
      </c>
    </row>
    <row r="16" spans="1:16">
      <c r="A16" s="250"/>
      <c r="B16" s="246"/>
      <c r="C16" s="246"/>
      <c r="D16" s="246"/>
      <c r="E16" s="246"/>
      <c r="F16" s="246"/>
      <c r="G16" s="1158" t="s">
        <v>492</v>
      </c>
      <c r="H16" s="1159"/>
      <c r="I16" s="1159"/>
      <c r="J16" s="1160"/>
      <c r="K16" s="270">
        <v>-1801073</v>
      </c>
      <c r="L16" s="270">
        <v>-3024</v>
      </c>
      <c r="M16" s="271">
        <v>-4462</v>
      </c>
      <c r="N16" s="272">
        <v>-32.200000000000003</v>
      </c>
    </row>
    <row r="17" spans="1:16">
      <c r="A17" s="250"/>
      <c r="B17" s="246"/>
      <c r="C17" s="246"/>
      <c r="D17" s="246"/>
      <c r="E17" s="246"/>
      <c r="F17" s="246"/>
      <c r="G17" s="1158" t="s">
        <v>170</v>
      </c>
      <c r="H17" s="1159"/>
      <c r="I17" s="1159"/>
      <c r="J17" s="1160"/>
      <c r="K17" s="270">
        <v>29264516</v>
      </c>
      <c r="L17" s="270">
        <v>49143</v>
      </c>
      <c r="M17" s="271">
        <v>61701</v>
      </c>
      <c r="N17" s="272">
        <v>-20.399999999999999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493</v>
      </c>
      <c r="H19" s="246"/>
      <c r="I19" s="246"/>
      <c r="J19" s="246"/>
      <c r="K19" s="246"/>
      <c r="L19" s="246"/>
      <c r="M19" s="246"/>
      <c r="N19" s="246"/>
    </row>
    <row r="20" spans="1:16">
      <c r="A20" s="250"/>
      <c r="B20" s="246"/>
      <c r="C20" s="246"/>
      <c r="D20" s="246"/>
      <c r="E20" s="246"/>
      <c r="F20" s="246"/>
      <c r="G20" s="274"/>
      <c r="H20" s="275"/>
      <c r="I20" s="275"/>
      <c r="J20" s="276"/>
      <c r="K20" s="277" t="s">
        <v>494</v>
      </c>
      <c r="L20" s="278" t="s">
        <v>495</v>
      </c>
      <c r="M20" s="279" t="s">
        <v>496</v>
      </c>
      <c r="N20" s="280"/>
    </row>
    <row r="21" spans="1:16" s="286" customFormat="1">
      <c r="A21" s="281"/>
      <c r="B21" s="251"/>
      <c r="C21" s="251"/>
      <c r="D21" s="251"/>
      <c r="E21" s="251"/>
      <c r="F21" s="251"/>
      <c r="G21" s="1150" t="s">
        <v>497</v>
      </c>
      <c r="H21" s="1151"/>
      <c r="I21" s="1151"/>
      <c r="J21" s="1152"/>
      <c r="K21" s="282">
        <v>5.46</v>
      </c>
      <c r="L21" s="283">
        <v>6.17</v>
      </c>
      <c r="M21" s="284">
        <v>-0.71</v>
      </c>
      <c r="N21" s="251"/>
      <c r="O21" s="285"/>
      <c r="P21" s="281"/>
    </row>
    <row r="22" spans="1:16" s="286" customFormat="1">
      <c r="A22" s="281"/>
      <c r="B22" s="251"/>
      <c r="C22" s="251"/>
      <c r="D22" s="251"/>
      <c r="E22" s="251"/>
      <c r="F22" s="251"/>
      <c r="G22" s="1150" t="s">
        <v>498</v>
      </c>
      <c r="H22" s="1151"/>
      <c r="I22" s="1151"/>
      <c r="J22" s="1152"/>
      <c r="K22" s="287">
        <v>103.2</v>
      </c>
      <c r="L22" s="288">
        <v>100.1</v>
      </c>
      <c r="M22" s="289">
        <v>3.1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501</v>
      </c>
      <c r="H29" s="251"/>
      <c r="I29" s="251"/>
      <c r="J29" s="251"/>
      <c r="K29" s="246"/>
      <c r="L29" s="246"/>
      <c r="M29" s="246"/>
      <c r="N29" s="246"/>
      <c r="O29" s="295"/>
    </row>
    <row r="30" spans="1:16">
      <c r="A30" s="250"/>
      <c r="B30" s="246"/>
      <c r="C30" s="246"/>
      <c r="D30" s="246"/>
      <c r="E30" s="246"/>
      <c r="F30" s="246"/>
      <c r="G30" s="253"/>
      <c r="H30" s="254"/>
      <c r="I30" s="254"/>
      <c r="J30" s="255"/>
      <c r="K30" s="1153" t="s">
        <v>479</v>
      </c>
      <c r="L30" s="256"/>
      <c r="M30" s="257" t="s">
        <v>480</v>
      </c>
      <c r="N30" s="258"/>
    </row>
    <row r="31" spans="1:16">
      <c r="A31" s="250"/>
      <c r="B31" s="246"/>
      <c r="C31" s="246"/>
      <c r="D31" s="246"/>
      <c r="E31" s="246"/>
      <c r="F31" s="246"/>
      <c r="G31" s="259"/>
      <c r="H31" s="260"/>
      <c r="I31" s="260"/>
      <c r="J31" s="261"/>
      <c r="K31" s="1154"/>
      <c r="L31" s="262" t="s">
        <v>481</v>
      </c>
      <c r="M31" s="263" t="s">
        <v>482</v>
      </c>
      <c r="N31" s="264" t="s">
        <v>483</v>
      </c>
    </row>
    <row r="32" spans="1:16" ht="27" customHeight="1">
      <c r="A32" s="250"/>
      <c r="B32" s="246"/>
      <c r="C32" s="246"/>
      <c r="D32" s="246"/>
      <c r="E32" s="246"/>
      <c r="F32" s="246"/>
      <c r="G32" s="1166" t="s">
        <v>502</v>
      </c>
      <c r="H32" s="1167"/>
      <c r="I32" s="1167"/>
      <c r="J32" s="1168"/>
      <c r="K32" s="296">
        <v>15734192</v>
      </c>
      <c r="L32" s="296">
        <v>26422</v>
      </c>
      <c r="M32" s="297">
        <v>31774</v>
      </c>
      <c r="N32" s="298">
        <v>-16.8</v>
      </c>
    </row>
    <row r="33" spans="1:16" ht="13.5" customHeight="1">
      <c r="A33" s="250"/>
      <c r="B33" s="246"/>
      <c r="C33" s="246"/>
      <c r="D33" s="246"/>
      <c r="E33" s="246"/>
      <c r="F33" s="246"/>
      <c r="G33" s="1166" t="s">
        <v>503</v>
      </c>
      <c r="H33" s="1167"/>
      <c r="I33" s="1167"/>
      <c r="J33" s="1168"/>
      <c r="K33" s="296" t="s">
        <v>489</v>
      </c>
      <c r="L33" s="296" t="s">
        <v>489</v>
      </c>
      <c r="M33" s="297">
        <v>8</v>
      </c>
      <c r="N33" s="298" t="s">
        <v>489</v>
      </c>
    </row>
    <row r="34" spans="1:16" ht="27" customHeight="1">
      <c r="A34" s="250"/>
      <c r="B34" s="246"/>
      <c r="C34" s="246"/>
      <c r="D34" s="246"/>
      <c r="E34" s="246"/>
      <c r="F34" s="246"/>
      <c r="G34" s="1166" t="s">
        <v>504</v>
      </c>
      <c r="H34" s="1167"/>
      <c r="I34" s="1167"/>
      <c r="J34" s="1168"/>
      <c r="K34" s="296" t="s">
        <v>489</v>
      </c>
      <c r="L34" s="296" t="s">
        <v>489</v>
      </c>
      <c r="M34" s="297">
        <v>51</v>
      </c>
      <c r="N34" s="298" t="s">
        <v>489</v>
      </c>
    </row>
    <row r="35" spans="1:16" ht="27" customHeight="1">
      <c r="A35" s="250"/>
      <c r="B35" s="246"/>
      <c r="C35" s="246"/>
      <c r="D35" s="246"/>
      <c r="E35" s="246"/>
      <c r="F35" s="246"/>
      <c r="G35" s="1166" t="s">
        <v>505</v>
      </c>
      <c r="H35" s="1167"/>
      <c r="I35" s="1167"/>
      <c r="J35" s="1168"/>
      <c r="K35" s="296">
        <v>2645634</v>
      </c>
      <c r="L35" s="296">
        <v>4443</v>
      </c>
      <c r="M35" s="297">
        <v>10918</v>
      </c>
      <c r="N35" s="298">
        <v>-59.3</v>
      </c>
    </row>
    <row r="36" spans="1:16" ht="27" customHeight="1">
      <c r="A36" s="250"/>
      <c r="B36" s="246"/>
      <c r="C36" s="246"/>
      <c r="D36" s="246"/>
      <c r="E36" s="246"/>
      <c r="F36" s="246"/>
      <c r="G36" s="1166" t="s">
        <v>506</v>
      </c>
      <c r="H36" s="1167"/>
      <c r="I36" s="1167"/>
      <c r="J36" s="1168"/>
      <c r="K36" s="296" t="s">
        <v>489</v>
      </c>
      <c r="L36" s="296" t="s">
        <v>489</v>
      </c>
      <c r="M36" s="297">
        <v>463</v>
      </c>
      <c r="N36" s="298" t="s">
        <v>489</v>
      </c>
    </row>
    <row r="37" spans="1:16" ht="13.5" customHeight="1">
      <c r="A37" s="250"/>
      <c r="B37" s="246"/>
      <c r="C37" s="246"/>
      <c r="D37" s="246"/>
      <c r="E37" s="246"/>
      <c r="F37" s="246"/>
      <c r="G37" s="1166" t="s">
        <v>507</v>
      </c>
      <c r="H37" s="1167"/>
      <c r="I37" s="1167"/>
      <c r="J37" s="1168"/>
      <c r="K37" s="296">
        <v>1152313</v>
      </c>
      <c r="L37" s="296">
        <v>1935</v>
      </c>
      <c r="M37" s="297">
        <v>976</v>
      </c>
      <c r="N37" s="298">
        <v>98.3</v>
      </c>
    </row>
    <row r="38" spans="1:16" ht="27" customHeight="1">
      <c r="A38" s="250"/>
      <c r="B38" s="246"/>
      <c r="C38" s="246"/>
      <c r="D38" s="246"/>
      <c r="E38" s="246"/>
      <c r="F38" s="246"/>
      <c r="G38" s="1169" t="s">
        <v>508</v>
      </c>
      <c r="H38" s="1170"/>
      <c r="I38" s="1170"/>
      <c r="J38" s="1171"/>
      <c r="K38" s="299" t="s">
        <v>489</v>
      </c>
      <c r="L38" s="299" t="s">
        <v>489</v>
      </c>
      <c r="M38" s="300">
        <v>2</v>
      </c>
      <c r="N38" s="301" t="s">
        <v>489</v>
      </c>
      <c r="O38" s="295"/>
    </row>
    <row r="39" spans="1:16">
      <c r="A39" s="250"/>
      <c r="B39" s="246"/>
      <c r="C39" s="246"/>
      <c r="D39" s="246"/>
      <c r="E39" s="246"/>
      <c r="F39" s="246"/>
      <c r="G39" s="1169" t="s">
        <v>509</v>
      </c>
      <c r="H39" s="1170"/>
      <c r="I39" s="1170"/>
      <c r="J39" s="1171"/>
      <c r="K39" s="302">
        <v>-5305208</v>
      </c>
      <c r="L39" s="302">
        <v>-8909</v>
      </c>
      <c r="M39" s="303">
        <v>-8001</v>
      </c>
      <c r="N39" s="304">
        <v>11.3</v>
      </c>
      <c r="O39" s="295"/>
    </row>
    <row r="40" spans="1:16" ht="27" customHeight="1">
      <c r="A40" s="250"/>
      <c r="B40" s="246"/>
      <c r="C40" s="246"/>
      <c r="D40" s="246"/>
      <c r="E40" s="246"/>
      <c r="F40" s="246"/>
      <c r="G40" s="1166" t="s">
        <v>510</v>
      </c>
      <c r="H40" s="1167"/>
      <c r="I40" s="1167"/>
      <c r="J40" s="1168"/>
      <c r="K40" s="302">
        <v>-10099061</v>
      </c>
      <c r="L40" s="302">
        <v>-16959</v>
      </c>
      <c r="M40" s="303">
        <v>-27445</v>
      </c>
      <c r="N40" s="304">
        <v>-38.200000000000003</v>
      </c>
      <c r="O40" s="295"/>
    </row>
    <row r="41" spans="1:16">
      <c r="A41" s="250"/>
      <c r="B41" s="246"/>
      <c r="C41" s="246"/>
      <c r="D41" s="246"/>
      <c r="E41" s="246"/>
      <c r="F41" s="246"/>
      <c r="G41" s="1172" t="s">
        <v>281</v>
      </c>
      <c r="H41" s="1173"/>
      <c r="I41" s="1173"/>
      <c r="J41" s="1174"/>
      <c r="K41" s="296">
        <v>4127870</v>
      </c>
      <c r="L41" s="302">
        <v>6932</v>
      </c>
      <c r="M41" s="303">
        <v>8747</v>
      </c>
      <c r="N41" s="304">
        <v>-20.7</v>
      </c>
      <c r="O41" s="295"/>
    </row>
    <row r="42" spans="1:16">
      <c r="A42" s="250"/>
      <c r="B42" s="246"/>
      <c r="C42" s="246"/>
      <c r="D42" s="246"/>
      <c r="E42" s="246"/>
      <c r="F42" s="246"/>
      <c r="G42" s="305" t="s">
        <v>511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512</v>
      </c>
      <c r="B47" s="246"/>
      <c r="C47" s="246"/>
      <c r="D47" s="246"/>
      <c r="E47" s="246"/>
      <c r="F47" s="246"/>
      <c r="G47" s="246"/>
      <c r="H47" s="246"/>
      <c r="I47" s="246"/>
      <c r="J47" s="246"/>
      <c r="K47" s="246"/>
      <c r="L47" s="246"/>
      <c r="M47" s="246"/>
      <c r="N47" s="246"/>
    </row>
    <row r="48" spans="1:16">
      <c r="A48" s="250"/>
      <c r="B48" s="246"/>
      <c r="C48" s="246"/>
      <c r="D48" s="246"/>
      <c r="E48" s="246"/>
      <c r="F48" s="246"/>
      <c r="G48" s="310" t="s">
        <v>513</v>
      </c>
      <c r="H48" s="310"/>
      <c r="I48" s="310"/>
      <c r="J48" s="310"/>
      <c r="K48" s="310"/>
      <c r="L48" s="310"/>
      <c r="M48" s="311"/>
      <c r="N48" s="310"/>
    </row>
    <row r="49" spans="1:14" ht="13.5" customHeight="1">
      <c r="A49" s="250"/>
      <c r="B49" s="246"/>
      <c r="C49" s="246"/>
      <c r="D49" s="246"/>
      <c r="E49" s="246"/>
      <c r="F49" s="246"/>
      <c r="G49" s="312"/>
      <c r="H49" s="313"/>
      <c r="I49" s="1161" t="s">
        <v>479</v>
      </c>
      <c r="J49" s="1163" t="s">
        <v>514</v>
      </c>
      <c r="K49" s="1164"/>
      <c r="L49" s="1164"/>
      <c r="M49" s="1164"/>
      <c r="N49" s="1165"/>
    </row>
    <row r="50" spans="1:14">
      <c r="A50" s="250"/>
      <c r="B50" s="246"/>
      <c r="C50" s="246"/>
      <c r="D50" s="246"/>
      <c r="E50" s="246"/>
      <c r="F50" s="246"/>
      <c r="G50" s="314"/>
      <c r="H50" s="315"/>
      <c r="I50" s="1162"/>
      <c r="J50" s="316" t="s">
        <v>515</v>
      </c>
      <c r="K50" s="317" t="s">
        <v>516</v>
      </c>
      <c r="L50" s="318" t="s">
        <v>517</v>
      </c>
      <c r="M50" s="319" t="s">
        <v>518</v>
      </c>
      <c r="N50" s="320" t="s">
        <v>519</v>
      </c>
    </row>
    <row r="51" spans="1:14">
      <c r="A51" s="250"/>
      <c r="B51" s="246"/>
      <c r="C51" s="246"/>
      <c r="D51" s="246"/>
      <c r="E51" s="246"/>
      <c r="F51" s="246"/>
      <c r="G51" s="312" t="s">
        <v>520</v>
      </c>
      <c r="H51" s="313"/>
      <c r="I51" s="321">
        <v>20097245</v>
      </c>
      <c r="J51" s="322">
        <v>34581</v>
      </c>
      <c r="K51" s="323">
        <v>8.1999999999999993</v>
      </c>
      <c r="L51" s="324">
        <v>39052</v>
      </c>
      <c r="M51" s="325">
        <v>6.2</v>
      </c>
      <c r="N51" s="326">
        <v>2</v>
      </c>
    </row>
    <row r="52" spans="1:14">
      <c r="A52" s="250"/>
      <c r="B52" s="246"/>
      <c r="C52" s="246"/>
      <c r="D52" s="246"/>
      <c r="E52" s="246"/>
      <c r="F52" s="246"/>
      <c r="G52" s="327"/>
      <c r="H52" s="328" t="s">
        <v>521</v>
      </c>
      <c r="I52" s="329">
        <v>9161162</v>
      </c>
      <c r="J52" s="330">
        <v>15763</v>
      </c>
      <c r="K52" s="331">
        <v>-7.8</v>
      </c>
      <c r="L52" s="332">
        <v>21186</v>
      </c>
      <c r="M52" s="333">
        <v>1</v>
      </c>
      <c r="N52" s="334">
        <v>-8.8000000000000007</v>
      </c>
    </row>
    <row r="53" spans="1:14">
      <c r="A53" s="250"/>
      <c r="B53" s="246"/>
      <c r="C53" s="246"/>
      <c r="D53" s="246"/>
      <c r="E53" s="246"/>
      <c r="F53" s="246"/>
      <c r="G53" s="312" t="s">
        <v>522</v>
      </c>
      <c r="H53" s="313"/>
      <c r="I53" s="321">
        <v>24454711</v>
      </c>
      <c r="J53" s="322">
        <v>41875</v>
      </c>
      <c r="K53" s="323">
        <v>21.1</v>
      </c>
      <c r="L53" s="324">
        <v>41235</v>
      </c>
      <c r="M53" s="325">
        <v>5.6</v>
      </c>
      <c r="N53" s="326">
        <v>15.5</v>
      </c>
    </row>
    <row r="54" spans="1:14">
      <c r="A54" s="250"/>
      <c r="B54" s="246"/>
      <c r="C54" s="246"/>
      <c r="D54" s="246"/>
      <c r="E54" s="246"/>
      <c r="F54" s="246"/>
      <c r="G54" s="327"/>
      <c r="H54" s="328" t="s">
        <v>521</v>
      </c>
      <c r="I54" s="329">
        <v>13653518</v>
      </c>
      <c r="J54" s="330">
        <v>23380</v>
      </c>
      <c r="K54" s="331">
        <v>48.3</v>
      </c>
      <c r="L54" s="332">
        <v>22086</v>
      </c>
      <c r="M54" s="333">
        <v>4.2</v>
      </c>
      <c r="N54" s="334">
        <v>44.1</v>
      </c>
    </row>
    <row r="55" spans="1:14">
      <c r="A55" s="250"/>
      <c r="B55" s="246"/>
      <c r="C55" s="246"/>
      <c r="D55" s="246"/>
      <c r="E55" s="246"/>
      <c r="F55" s="246"/>
      <c r="G55" s="312" t="s">
        <v>523</v>
      </c>
      <c r="H55" s="313"/>
      <c r="I55" s="321">
        <v>13769435</v>
      </c>
      <c r="J55" s="322">
        <v>23370</v>
      </c>
      <c r="K55" s="323">
        <v>-44.2</v>
      </c>
      <c r="L55" s="324">
        <v>41862</v>
      </c>
      <c r="M55" s="325">
        <v>1.5</v>
      </c>
      <c r="N55" s="326">
        <v>-45.7</v>
      </c>
    </row>
    <row r="56" spans="1:14">
      <c r="A56" s="250"/>
      <c r="B56" s="246"/>
      <c r="C56" s="246"/>
      <c r="D56" s="246"/>
      <c r="E56" s="246"/>
      <c r="F56" s="246"/>
      <c r="G56" s="327"/>
      <c r="H56" s="328" t="s">
        <v>521</v>
      </c>
      <c r="I56" s="329">
        <v>7369100</v>
      </c>
      <c r="J56" s="330">
        <v>12507</v>
      </c>
      <c r="K56" s="331">
        <v>-46.5</v>
      </c>
      <c r="L56" s="332">
        <v>23710</v>
      </c>
      <c r="M56" s="333">
        <v>7.4</v>
      </c>
      <c r="N56" s="334">
        <v>-53.9</v>
      </c>
    </row>
    <row r="57" spans="1:14">
      <c r="A57" s="250"/>
      <c r="B57" s="246"/>
      <c r="C57" s="246"/>
      <c r="D57" s="246"/>
      <c r="E57" s="246"/>
      <c r="F57" s="246"/>
      <c r="G57" s="312" t="s">
        <v>524</v>
      </c>
      <c r="H57" s="313"/>
      <c r="I57" s="321">
        <v>14547517</v>
      </c>
      <c r="J57" s="322">
        <v>24545</v>
      </c>
      <c r="K57" s="323">
        <v>5</v>
      </c>
      <c r="L57" s="324">
        <v>43554</v>
      </c>
      <c r="M57" s="325">
        <v>4</v>
      </c>
      <c r="N57" s="326">
        <v>1</v>
      </c>
    </row>
    <row r="58" spans="1:14">
      <c r="A58" s="250"/>
      <c r="B58" s="246"/>
      <c r="C58" s="246"/>
      <c r="D58" s="246"/>
      <c r="E58" s="246"/>
      <c r="F58" s="246"/>
      <c r="G58" s="327"/>
      <c r="H58" s="328" t="s">
        <v>521</v>
      </c>
      <c r="I58" s="329">
        <v>7712825</v>
      </c>
      <c r="J58" s="330">
        <v>13013</v>
      </c>
      <c r="K58" s="331">
        <v>4</v>
      </c>
      <c r="L58" s="332">
        <v>24811</v>
      </c>
      <c r="M58" s="333">
        <v>4.5999999999999996</v>
      </c>
      <c r="N58" s="334">
        <v>-0.6</v>
      </c>
    </row>
    <row r="59" spans="1:14">
      <c r="A59" s="250"/>
      <c r="B59" s="246"/>
      <c r="C59" s="246"/>
      <c r="D59" s="246"/>
      <c r="E59" s="246"/>
      <c r="F59" s="246"/>
      <c r="G59" s="312" t="s">
        <v>525</v>
      </c>
      <c r="H59" s="313"/>
      <c r="I59" s="321">
        <v>25161772</v>
      </c>
      <c r="J59" s="322">
        <v>42254</v>
      </c>
      <c r="K59" s="323">
        <v>72.099999999999994</v>
      </c>
      <c r="L59" s="324">
        <v>42581</v>
      </c>
      <c r="M59" s="325">
        <v>-2.2000000000000002</v>
      </c>
      <c r="N59" s="326">
        <v>74.3</v>
      </c>
    </row>
    <row r="60" spans="1:14">
      <c r="A60" s="250"/>
      <c r="B60" s="246"/>
      <c r="C60" s="246"/>
      <c r="D60" s="246"/>
      <c r="E60" s="246"/>
      <c r="F60" s="246"/>
      <c r="G60" s="327"/>
      <c r="H60" s="328" t="s">
        <v>521</v>
      </c>
      <c r="I60" s="335">
        <v>15168146</v>
      </c>
      <c r="J60" s="330">
        <v>25471</v>
      </c>
      <c r="K60" s="331">
        <v>95.7</v>
      </c>
      <c r="L60" s="332">
        <v>24354</v>
      </c>
      <c r="M60" s="333">
        <v>-1.8</v>
      </c>
      <c r="N60" s="334">
        <v>97.5</v>
      </c>
    </row>
    <row r="61" spans="1:14">
      <c r="A61" s="250"/>
      <c r="B61" s="246"/>
      <c r="C61" s="246"/>
      <c r="D61" s="246"/>
      <c r="E61" s="246"/>
      <c r="F61" s="246"/>
      <c r="G61" s="312" t="s">
        <v>526</v>
      </c>
      <c r="H61" s="336"/>
      <c r="I61" s="337">
        <v>19606136</v>
      </c>
      <c r="J61" s="338">
        <v>33325</v>
      </c>
      <c r="K61" s="339">
        <v>12.4</v>
      </c>
      <c r="L61" s="340">
        <v>41657</v>
      </c>
      <c r="M61" s="341">
        <v>3</v>
      </c>
      <c r="N61" s="326">
        <v>9.4</v>
      </c>
    </row>
    <row r="62" spans="1:14">
      <c r="A62" s="250"/>
      <c r="B62" s="246"/>
      <c r="C62" s="246"/>
      <c r="D62" s="246"/>
      <c r="E62" s="246"/>
      <c r="F62" s="246"/>
      <c r="G62" s="327"/>
      <c r="H62" s="328" t="s">
        <v>521</v>
      </c>
      <c r="I62" s="329">
        <v>10612950</v>
      </c>
      <c r="J62" s="330">
        <v>18027</v>
      </c>
      <c r="K62" s="331">
        <v>18.7</v>
      </c>
      <c r="L62" s="332">
        <v>23229</v>
      </c>
      <c r="M62" s="333">
        <v>3.1</v>
      </c>
      <c r="N62" s="334">
        <v>15.6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5" t="s">
        <v>3</v>
      </c>
      <c r="D47" s="1175"/>
      <c r="E47" s="1176"/>
      <c r="F47" s="11">
        <v>12.09</v>
      </c>
      <c r="G47" s="12">
        <v>14.4</v>
      </c>
      <c r="H47" s="12">
        <v>15.39</v>
      </c>
      <c r="I47" s="12">
        <v>21.13</v>
      </c>
      <c r="J47" s="13">
        <v>23.36</v>
      </c>
    </row>
    <row r="48" spans="2:10" ht="57.75" customHeight="1">
      <c r="B48" s="14"/>
      <c r="C48" s="1177" t="s">
        <v>4</v>
      </c>
      <c r="D48" s="1177"/>
      <c r="E48" s="1178"/>
      <c r="F48" s="15">
        <v>18.71</v>
      </c>
      <c r="G48" s="16">
        <v>15.21</v>
      </c>
      <c r="H48" s="16">
        <v>13.05</v>
      </c>
      <c r="I48" s="16">
        <v>8.01</v>
      </c>
      <c r="J48" s="17">
        <v>7.65</v>
      </c>
    </row>
    <row r="49" spans="2:10" ht="57.75" customHeight="1" thickBot="1">
      <c r="B49" s="18"/>
      <c r="C49" s="1179" t="s">
        <v>5</v>
      </c>
      <c r="D49" s="1179"/>
      <c r="E49" s="1180"/>
      <c r="F49" s="19">
        <v>2.74</v>
      </c>
      <c r="G49" s="20" t="s">
        <v>533</v>
      </c>
      <c r="H49" s="20" t="s">
        <v>534</v>
      </c>
      <c r="I49" s="20">
        <v>1</v>
      </c>
      <c r="J49" s="21">
        <v>2.1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2018-04-17T04:03:28Z</cp:lastPrinted>
  <dcterms:created xsi:type="dcterms:W3CDTF">2018-01-24T04:13:13Z</dcterms:created>
  <dcterms:modified xsi:type="dcterms:W3CDTF">2018-11-21T00:59:08Z</dcterms:modified>
  <cp:category/>
</cp:coreProperties>
</file>