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10320" windowHeight="721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AL8" i="4" s="1"/>
  <c r="R6" i="5"/>
  <c r="AD10" i="4" s="1"/>
  <c r="Q6" i="5"/>
  <c r="P6" i="5"/>
  <c r="P10" i="4" s="1"/>
  <c r="O6" i="5"/>
  <c r="I10" i="4" s="1"/>
  <c r="N6" i="5"/>
  <c r="M6" i="5"/>
  <c r="L6" i="5"/>
  <c r="W8" i="4" s="1"/>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AT10" i="4"/>
  <c r="W10" i="4"/>
  <c r="B10" i="4"/>
  <c r="BB8" i="4"/>
  <c r="AT8" i="4"/>
  <c r="P8" i="4"/>
  <c r="B6" i="4"/>
  <c r="C10" i="5" l="1"/>
  <c r="D10" i="5"/>
  <c r="E10" i="5"/>
  <c r="B10" i="5"/>
</calcChain>
</file>

<file path=xl/sharedStrings.xml><?xml version="1.0" encoding="utf-8"?>
<sst xmlns="http://schemas.openxmlformats.org/spreadsheetml/2006/main" count="282" uniqueCount="122">
  <si>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</si>
  <si>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</si>
  <si>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</si>
  <si>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</si>
  <si>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</si>
  <si>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</si>
  <si>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</si>
  <si>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</si>
  <si>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</si>
  <si>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</si>
  <si>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</si>
  <si>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</si>
  <si>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</si>
  <si>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</si>
  <si>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</si>
  <si>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</si>
  <si>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</si>
  <si>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</si>
  <si>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</si>
  <si>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</si>
  <si>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</si>
  <si>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</si>
  <si>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</si>
  <si>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</si>
  <si>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</si>
  <si>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</si>
  <si>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</si>
  <si>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</si>
  <si>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</si>
  <si>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</si>
  <si>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</si>
  <si>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</si>
  <si>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</si>
  <si>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</si>
  <si>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</si>
  <si>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</si>
  <si>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</si>
  <si>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</si>
  <si>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</si>
  <si>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</si>
  <si>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</si>
  <si>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</si>
  <si>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</si>
  <si>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</si>
  <si>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</si>
  <si>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</si>
  <si>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</si>
  <si>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</si>
  <si>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</si>
  <si>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</si>
  <si>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</si>
  <si>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</si>
  <si>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</si>
  <si>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</si>
  <si>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</si>
  <si>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</si>
  <si>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</si>
  <si>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</si>
  <si>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</si>
  <si>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</si>
  <si>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</si>
  <si>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</si>
  <si>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</si>
  <si>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</si>
  <si>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</si>
  <si>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</si>
  <si>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</si>
  <si>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</si>
  <si>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</si>
  <si>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</si>
  <si>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</si>
  <si>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</si>
  <si>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</si>
  <si>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</si>
  <si>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</si>
  <si>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</si>
  <si>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</si>
  <si>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</si>
  <si>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</si>
  <si>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</si>
  <si>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</si>
  <si>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</si>
  <si>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</si>
  <si>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</si>
  <si>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</si>
  <si>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</si>
  <si>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</si>
  <si>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</si>
  <si>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</si>
  <si>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</si>
  <si>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</si>
  <si>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</si>
  <si>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</si>
  <si>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</si>
  <si>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</si>
  <si>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</si>
  <si>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</si>
  <si>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</si>
  <si>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</si>
  <si>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</si>
  <si>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</si>
  <si>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</si>
  <si>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</si>
  <si>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</si>
  <si>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</si>
  <si>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</si>
  <si>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</si>
  <si>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上里町</t>
  </si>
  <si>
    <t>法適用</t>
  </si>
  <si>
    <t>下水道事業</t>
  </si>
  <si>
    <t>特定環境保全公共下水道</t>
  </si>
  <si>
    <t>D3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</si>
  <si>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</si>
  <si>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</si>
  <si>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</si>
  <si>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</si>
  <si>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</si>
  <si>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</si>
  <si>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営の健全性・効率性については、H27年度以降の決算では黒字となっており、経常収支比率は100％を超えて安定した状況にある。しかし、使用料収入で賄うべき経費が使用料収入だけでは賄い切れていない状況にあり、経営改善のためには接続率の向上が必須となっている。
　また、今後は供用開始後の経年に伴う老朽化への対策が必要となることを視野に入れた経営を行っていく必要がある。</t>
    <rPh sb="67" eb="70">
      <t>シヨウリョウ</t>
    </rPh>
    <rPh sb="70" eb="72">
      <t>シュウニュウ</t>
    </rPh>
    <rPh sb="73" eb="74">
      <t>マカナ</t>
    </rPh>
    <rPh sb="77" eb="79">
      <t>ケイヒ</t>
    </rPh>
    <rPh sb="97" eb="99">
      <t>ジョウキョウ</t>
    </rPh>
    <phoneticPr fontId="4"/>
  </si>
  <si>
    <t>非設置</t>
    <rPh sb="0" eb="1">
      <t>ヒ</t>
    </rPh>
    <rPh sb="1" eb="3">
      <t>セッチ</t>
    </rPh>
    <phoneticPr fontId="4"/>
  </si>
  <si>
    <t>①経常収支比率は100％以上に達しており、平均値を上回っている。
②累積欠損金は発生しておらず、健全と考えられる。
③短期的な支払能力を示す値で、平均値を上回っている。
④企業債残高の規模を表す指標で、平均値と比べ高い割合となっている。供用開始から間もなく接続率が低いことから、使用料収入が少ないことが要因と考えられる。
⑤使用料で回収すべき費用が、どの程度使用料で賄えているかを示す値で、平均値を上回っている。しかし、100％に達していないため、汚水処理に係る費用が使用料収入以外の収入により賄われていることを意味するため、適正な使用料収入の確保が必要である。
⑥有収水量1㎥あたりの汚水処理に要した費用であり、平均値よりも低い値となっている。
⑧現在処理区域内の人口のうち、実際に水洗便所を設置して汚水処理している人口の割合を示した指標で、平均値よりも低い状況となっている。水洗化率の向上は収益の向上に直接結びつくため、啓発活動等をより積極的に行い、経営の改善を図る必要がある。</t>
    <rPh sb="219" eb="220">
      <t>タッ</t>
    </rPh>
    <rPh sb="228" eb="230">
      <t>オスイ</t>
    </rPh>
    <rPh sb="230" eb="232">
      <t>ショリ</t>
    </rPh>
    <rPh sb="233" eb="234">
      <t>カカ</t>
    </rPh>
    <rPh sb="235" eb="237">
      <t>ヒヨウ</t>
    </rPh>
    <rPh sb="238" eb="241">
      <t>シヨウリョウ</t>
    </rPh>
    <rPh sb="241" eb="243">
      <t>シュウニュウ</t>
    </rPh>
    <rPh sb="243" eb="245">
      <t>イガイ</t>
    </rPh>
    <rPh sb="246" eb="248">
      <t>シュウニュウ</t>
    </rPh>
    <rPh sb="251" eb="252">
      <t>マカナ</t>
    </rPh>
    <rPh sb="260" eb="262">
      <t>イミ</t>
    </rPh>
    <rPh sb="267" eb="269">
      <t>テキセイ</t>
    </rPh>
    <rPh sb="270" eb="273">
      <t>シヨウリョウ</t>
    </rPh>
    <rPh sb="273" eb="275">
      <t>シュウニュウ</t>
    </rPh>
    <rPh sb="276" eb="278">
      <t>カクホ</t>
    </rPh>
    <rPh sb="279" eb="281">
      <t>ヒツヨウ</t>
    </rPh>
    <phoneticPr fontId="4"/>
  </si>
  <si>
    <t>①有形固定資産のうち償却対象資産の減価償却がどの程度進んでいるかを表す指標で、資産の老朽化度合いを示している。事業の開始から年数も経っていないことから減価償却率は平均値よりも低い値となっている。
②法定耐用年数を超えた管渠延長の割合を表す指標で、管渠の老朽化度合を示している。管渠の工事はH7年度からの実施のため、耐用年数を超える管渠はなく、0％となっている。
③当該年度に更新した管渠延長の割合を表す指標で、更新の必要な管渠がないため、0％となっている。</t>
    <rPh sb="58" eb="60">
      <t>カイシ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</si>
</sst>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4" fillId="0" borderId="6"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7"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41109760"/>
        <c:axId val="411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0.08</c:v>
                </c:pt>
                <c:pt idx="3">
                  <c:v>0.26</c:v>
                </c:pt>
                <c:pt idx="4">
                  <c:v>0.13</c:v>
                </c:pt>
              </c:numCache>
            </c:numRef>
          </c:val>
          <c:smooth val="0"/>
        </c:ser>
        <c:dLbls>
          <c:showLegendKey val="0"/>
          <c:showVal val="0"/>
          <c:showCatName val="0"/>
          <c:showSerName val="0"/>
          <c:showPercent val="0"/>
          <c:showBubbleSize val="0"/>
        </c:dLbls>
        <c:marker val="1"/>
        <c:smooth val="0"/>
        <c:axId val="41109760"/>
        <c:axId val="41124224"/>
      </c:lineChart>
      <c:dateAx>
        <c:axId val="41109760"/>
        <c:scaling>
          <c:orientation val="minMax"/>
        </c:scaling>
        <c:delete val="1"/>
        <c:axPos val="b"/>
        <c:numFmt formatCode="ge" sourceLinked="1"/>
        <c:majorTickMark val="none"/>
        <c:minorTickMark val="none"/>
        <c:tickLblPos val="none"/>
        <c:crossAx val="41124224"/>
        <c:crosses val="autoZero"/>
        <c:auto val="1"/>
        <c:lblOffset val="100"/>
        <c:baseTimeUnit val="years"/>
      </c:dateAx>
      <c:valAx>
        <c:axId val="411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3475968"/>
        <c:axId val="5350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34.74</c:v>
                </c:pt>
                <c:pt idx="3">
                  <c:v>36.65</c:v>
                </c:pt>
                <c:pt idx="4">
                  <c:v>37.72</c:v>
                </c:pt>
              </c:numCache>
            </c:numRef>
          </c:val>
          <c:smooth val="0"/>
        </c:ser>
        <c:dLbls>
          <c:showLegendKey val="0"/>
          <c:showVal val="0"/>
          <c:showCatName val="0"/>
          <c:showSerName val="0"/>
          <c:showPercent val="0"/>
          <c:showBubbleSize val="0"/>
        </c:dLbls>
        <c:marker val="1"/>
        <c:smooth val="0"/>
        <c:axId val="53475968"/>
        <c:axId val="53502720"/>
      </c:lineChart>
      <c:dateAx>
        <c:axId val="53475968"/>
        <c:scaling>
          <c:orientation val="minMax"/>
        </c:scaling>
        <c:delete val="1"/>
        <c:axPos val="b"/>
        <c:numFmt formatCode="ge" sourceLinked="1"/>
        <c:majorTickMark val="none"/>
        <c:minorTickMark val="none"/>
        <c:tickLblPos val="none"/>
        <c:crossAx val="53502720"/>
        <c:crosses val="autoZero"/>
        <c:auto val="1"/>
        <c:lblOffset val="100"/>
        <c:baseTimeUnit val="years"/>
      </c:dateAx>
      <c:valAx>
        <c:axId val="535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7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34.86</c:v>
                </c:pt>
                <c:pt idx="3">
                  <c:v>36.229999999999997</c:v>
                </c:pt>
                <c:pt idx="4">
                  <c:v>37.92</c:v>
                </c:pt>
              </c:numCache>
            </c:numRef>
          </c:val>
        </c:ser>
        <c:dLbls>
          <c:showLegendKey val="0"/>
          <c:showVal val="0"/>
          <c:showCatName val="0"/>
          <c:showSerName val="0"/>
          <c:showPercent val="0"/>
          <c:showBubbleSize val="0"/>
        </c:dLbls>
        <c:gapWidth val="150"/>
        <c:axId val="53532928"/>
        <c:axId val="5353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53532928"/>
        <c:axId val="53535104"/>
      </c:lineChart>
      <c:dateAx>
        <c:axId val="53532928"/>
        <c:scaling>
          <c:orientation val="minMax"/>
        </c:scaling>
        <c:delete val="1"/>
        <c:axPos val="b"/>
        <c:numFmt formatCode="ge" sourceLinked="1"/>
        <c:majorTickMark val="none"/>
        <c:minorTickMark val="none"/>
        <c:tickLblPos val="none"/>
        <c:crossAx val="53535104"/>
        <c:crosses val="autoZero"/>
        <c:auto val="1"/>
        <c:lblOffset val="100"/>
        <c:baseTimeUnit val="years"/>
      </c:dateAx>
      <c:valAx>
        <c:axId val="5353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3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98.45</c:v>
                </c:pt>
                <c:pt idx="3">
                  <c:v>102.38</c:v>
                </c:pt>
                <c:pt idx="4">
                  <c:v>100.95</c:v>
                </c:pt>
              </c:numCache>
            </c:numRef>
          </c:val>
        </c:ser>
        <c:dLbls>
          <c:showLegendKey val="0"/>
          <c:showVal val="0"/>
          <c:showCatName val="0"/>
          <c:showSerName val="0"/>
          <c:showPercent val="0"/>
          <c:showBubbleSize val="0"/>
        </c:dLbls>
        <c:gapWidth val="150"/>
        <c:axId val="41138048"/>
        <c:axId val="4114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96.83</c:v>
                </c:pt>
                <c:pt idx="3">
                  <c:v>98.32</c:v>
                </c:pt>
                <c:pt idx="4">
                  <c:v>98.04</c:v>
                </c:pt>
              </c:numCache>
            </c:numRef>
          </c:val>
          <c:smooth val="0"/>
        </c:ser>
        <c:dLbls>
          <c:showLegendKey val="0"/>
          <c:showVal val="0"/>
          <c:showCatName val="0"/>
          <c:showSerName val="0"/>
          <c:showPercent val="0"/>
          <c:showBubbleSize val="0"/>
        </c:dLbls>
        <c:marker val="1"/>
        <c:smooth val="0"/>
        <c:axId val="41138048"/>
        <c:axId val="41144320"/>
      </c:lineChart>
      <c:dateAx>
        <c:axId val="41138048"/>
        <c:scaling>
          <c:orientation val="minMax"/>
        </c:scaling>
        <c:delete val="1"/>
        <c:axPos val="b"/>
        <c:numFmt formatCode="ge" sourceLinked="1"/>
        <c:majorTickMark val="none"/>
        <c:minorTickMark val="none"/>
        <c:tickLblPos val="none"/>
        <c:crossAx val="41144320"/>
        <c:crosses val="autoZero"/>
        <c:auto val="1"/>
        <c:lblOffset val="100"/>
        <c:baseTimeUnit val="years"/>
      </c:dateAx>
      <c:valAx>
        <c:axId val="4114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3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2.38</c:v>
                </c:pt>
                <c:pt idx="3">
                  <c:v>4.8</c:v>
                </c:pt>
                <c:pt idx="4">
                  <c:v>7.8</c:v>
                </c:pt>
              </c:numCache>
            </c:numRef>
          </c:val>
        </c:ser>
        <c:dLbls>
          <c:showLegendKey val="0"/>
          <c:showVal val="0"/>
          <c:showCatName val="0"/>
          <c:showSerName val="0"/>
          <c:showPercent val="0"/>
          <c:showBubbleSize val="0"/>
        </c:dLbls>
        <c:gapWidth val="150"/>
        <c:axId val="53171712"/>
        <c:axId val="5317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14.53</c:v>
                </c:pt>
                <c:pt idx="3">
                  <c:v>17.72</c:v>
                </c:pt>
                <c:pt idx="4">
                  <c:v>18.920000000000002</c:v>
                </c:pt>
              </c:numCache>
            </c:numRef>
          </c:val>
          <c:smooth val="0"/>
        </c:ser>
        <c:dLbls>
          <c:showLegendKey val="0"/>
          <c:showVal val="0"/>
          <c:showCatName val="0"/>
          <c:showSerName val="0"/>
          <c:showPercent val="0"/>
          <c:showBubbleSize val="0"/>
        </c:dLbls>
        <c:marker val="1"/>
        <c:smooth val="0"/>
        <c:axId val="53171712"/>
        <c:axId val="53173632"/>
      </c:lineChart>
      <c:dateAx>
        <c:axId val="53171712"/>
        <c:scaling>
          <c:orientation val="minMax"/>
        </c:scaling>
        <c:delete val="1"/>
        <c:axPos val="b"/>
        <c:numFmt formatCode="ge" sourceLinked="1"/>
        <c:majorTickMark val="none"/>
        <c:minorTickMark val="none"/>
        <c:tickLblPos val="none"/>
        <c:crossAx val="53173632"/>
        <c:crosses val="autoZero"/>
        <c:auto val="1"/>
        <c:lblOffset val="100"/>
        <c:baseTimeUnit val="years"/>
      </c:dateAx>
      <c:valAx>
        <c:axId val="5317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53222016"/>
        <c:axId val="5322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53222016"/>
        <c:axId val="53228288"/>
      </c:lineChart>
      <c:dateAx>
        <c:axId val="53222016"/>
        <c:scaling>
          <c:orientation val="minMax"/>
        </c:scaling>
        <c:delete val="1"/>
        <c:axPos val="b"/>
        <c:numFmt formatCode="ge" sourceLinked="1"/>
        <c:majorTickMark val="none"/>
        <c:minorTickMark val="none"/>
        <c:tickLblPos val="none"/>
        <c:crossAx val="53228288"/>
        <c:crosses val="autoZero"/>
        <c:auto val="1"/>
        <c:lblOffset val="100"/>
        <c:baseTimeUnit val="years"/>
      </c:dateAx>
      <c:valAx>
        <c:axId val="5322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2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7.64</c:v>
                </c:pt>
                <c:pt idx="3" formatCode="#,##0.00;&quot;△&quot;#,##0.00">
                  <c:v>0</c:v>
                </c:pt>
                <c:pt idx="4" formatCode="#,##0.00;&quot;△&quot;#,##0.00">
                  <c:v>0</c:v>
                </c:pt>
              </c:numCache>
            </c:numRef>
          </c:val>
        </c:ser>
        <c:dLbls>
          <c:showLegendKey val="0"/>
          <c:showVal val="0"/>
          <c:showCatName val="0"/>
          <c:showSerName val="0"/>
          <c:showPercent val="0"/>
          <c:showBubbleSize val="0"/>
        </c:dLbls>
        <c:gapWidth val="150"/>
        <c:axId val="53251072"/>
        <c:axId val="5325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172.52</c:v>
                </c:pt>
                <c:pt idx="3">
                  <c:v>201.29</c:v>
                </c:pt>
                <c:pt idx="4">
                  <c:v>208.1</c:v>
                </c:pt>
              </c:numCache>
            </c:numRef>
          </c:val>
          <c:smooth val="0"/>
        </c:ser>
        <c:dLbls>
          <c:showLegendKey val="0"/>
          <c:showVal val="0"/>
          <c:showCatName val="0"/>
          <c:showSerName val="0"/>
          <c:showPercent val="0"/>
          <c:showBubbleSize val="0"/>
        </c:dLbls>
        <c:marker val="1"/>
        <c:smooth val="0"/>
        <c:axId val="53251072"/>
        <c:axId val="53253248"/>
      </c:lineChart>
      <c:dateAx>
        <c:axId val="53251072"/>
        <c:scaling>
          <c:orientation val="minMax"/>
        </c:scaling>
        <c:delete val="1"/>
        <c:axPos val="b"/>
        <c:numFmt formatCode="ge" sourceLinked="1"/>
        <c:majorTickMark val="none"/>
        <c:minorTickMark val="none"/>
        <c:tickLblPos val="none"/>
        <c:crossAx val="53253248"/>
        <c:crosses val="autoZero"/>
        <c:auto val="1"/>
        <c:lblOffset val="100"/>
        <c:baseTimeUnit val="years"/>
      </c:dateAx>
      <c:valAx>
        <c:axId val="5325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5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41.48</c:v>
                </c:pt>
                <c:pt idx="3">
                  <c:v>37.1</c:v>
                </c:pt>
                <c:pt idx="4">
                  <c:v>101.78</c:v>
                </c:pt>
              </c:numCache>
            </c:numRef>
          </c:val>
        </c:ser>
        <c:dLbls>
          <c:showLegendKey val="0"/>
          <c:showVal val="0"/>
          <c:showCatName val="0"/>
          <c:showSerName val="0"/>
          <c:showPercent val="0"/>
          <c:showBubbleSize val="0"/>
        </c:dLbls>
        <c:gapWidth val="150"/>
        <c:axId val="53277824"/>
        <c:axId val="532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69.430000000000007</c:v>
                </c:pt>
                <c:pt idx="3">
                  <c:v>81.19</c:v>
                </c:pt>
                <c:pt idx="4">
                  <c:v>75.290000000000006</c:v>
                </c:pt>
              </c:numCache>
            </c:numRef>
          </c:val>
          <c:smooth val="0"/>
        </c:ser>
        <c:dLbls>
          <c:showLegendKey val="0"/>
          <c:showVal val="0"/>
          <c:showCatName val="0"/>
          <c:showSerName val="0"/>
          <c:showPercent val="0"/>
          <c:showBubbleSize val="0"/>
        </c:dLbls>
        <c:marker val="1"/>
        <c:smooth val="0"/>
        <c:axId val="53277824"/>
        <c:axId val="53279744"/>
      </c:lineChart>
      <c:dateAx>
        <c:axId val="53277824"/>
        <c:scaling>
          <c:orientation val="minMax"/>
        </c:scaling>
        <c:delete val="1"/>
        <c:axPos val="b"/>
        <c:numFmt formatCode="ge" sourceLinked="1"/>
        <c:majorTickMark val="none"/>
        <c:minorTickMark val="none"/>
        <c:tickLblPos val="none"/>
        <c:crossAx val="53279744"/>
        <c:crosses val="autoZero"/>
        <c:auto val="1"/>
        <c:lblOffset val="100"/>
        <c:baseTimeUnit val="years"/>
      </c:dateAx>
      <c:valAx>
        <c:axId val="532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formatCode="#,##0.00;&quot;△&quot;#,##0.00">
                  <c:v>0</c:v>
                </c:pt>
                <c:pt idx="3">
                  <c:v>7369.39</c:v>
                </c:pt>
                <c:pt idx="4">
                  <c:v>7140.73</c:v>
                </c:pt>
              </c:numCache>
            </c:numRef>
          </c:val>
        </c:ser>
        <c:dLbls>
          <c:showLegendKey val="0"/>
          <c:showVal val="0"/>
          <c:showCatName val="0"/>
          <c:showSerName val="0"/>
          <c:showPercent val="0"/>
          <c:showBubbleSize val="0"/>
        </c:dLbls>
        <c:gapWidth val="150"/>
        <c:axId val="53314304"/>
        <c:axId val="5331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1671.86</c:v>
                </c:pt>
                <c:pt idx="3">
                  <c:v>1673.47</c:v>
                </c:pt>
                <c:pt idx="4">
                  <c:v>1592.72</c:v>
                </c:pt>
              </c:numCache>
            </c:numRef>
          </c:val>
          <c:smooth val="0"/>
        </c:ser>
        <c:dLbls>
          <c:showLegendKey val="0"/>
          <c:showVal val="0"/>
          <c:showCatName val="0"/>
          <c:showSerName val="0"/>
          <c:showPercent val="0"/>
          <c:showBubbleSize val="0"/>
        </c:dLbls>
        <c:marker val="1"/>
        <c:smooth val="0"/>
        <c:axId val="53314304"/>
        <c:axId val="53316224"/>
      </c:lineChart>
      <c:dateAx>
        <c:axId val="53314304"/>
        <c:scaling>
          <c:orientation val="minMax"/>
        </c:scaling>
        <c:delete val="1"/>
        <c:axPos val="b"/>
        <c:numFmt formatCode="ge" sourceLinked="1"/>
        <c:majorTickMark val="none"/>
        <c:minorTickMark val="none"/>
        <c:tickLblPos val="none"/>
        <c:crossAx val="53316224"/>
        <c:crosses val="autoZero"/>
        <c:auto val="1"/>
        <c:lblOffset val="100"/>
        <c:baseTimeUnit val="years"/>
      </c:dateAx>
      <c:valAx>
        <c:axId val="5331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49.75</c:v>
                </c:pt>
                <c:pt idx="3">
                  <c:v>100.17</c:v>
                </c:pt>
                <c:pt idx="4">
                  <c:v>69.19</c:v>
                </c:pt>
              </c:numCache>
            </c:numRef>
          </c:val>
        </c:ser>
        <c:dLbls>
          <c:showLegendKey val="0"/>
          <c:showVal val="0"/>
          <c:showCatName val="0"/>
          <c:showSerName val="0"/>
          <c:showPercent val="0"/>
          <c:showBubbleSize val="0"/>
        </c:dLbls>
        <c:gapWidth val="150"/>
        <c:axId val="53424128"/>
        <c:axId val="5342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50.54</c:v>
                </c:pt>
                <c:pt idx="3">
                  <c:v>49.22</c:v>
                </c:pt>
                <c:pt idx="4">
                  <c:v>53.7</c:v>
                </c:pt>
              </c:numCache>
            </c:numRef>
          </c:val>
          <c:smooth val="0"/>
        </c:ser>
        <c:dLbls>
          <c:showLegendKey val="0"/>
          <c:showVal val="0"/>
          <c:showCatName val="0"/>
          <c:showSerName val="0"/>
          <c:showPercent val="0"/>
          <c:showBubbleSize val="0"/>
        </c:dLbls>
        <c:marker val="1"/>
        <c:smooth val="0"/>
        <c:axId val="53424128"/>
        <c:axId val="53426048"/>
      </c:lineChart>
      <c:dateAx>
        <c:axId val="53424128"/>
        <c:scaling>
          <c:orientation val="minMax"/>
        </c:scaling>
        <c:delete val="1"/>
        <c:axPos val="b"/>
        <c:numFmt formatCode="ge" sourceLinked="1"/>
        <c:majorTickMark val="none"/>
        <c:minorTickMark val="none"/>
        <c:tickLblPos val="none"/>
        <c:crossAx val="53426048"/>
        <c:crosses val="autoZero"/>
        <c:auto val="1"/>
        <c:lblOffset val="100"/>
        <c:baseTimeUnit val="years"/>
      </c:dateAx>
      <c:valAx>
        <c:axId val="534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2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379.25</c:v>
                </c:pt>
                <c:pt idx="3">
                  <c:v>104</c:v>
                </c:pt>
                <c:pt idx="4">
                  <c:v>150.01</c:v>
                </c:pt>
              </c:numCache>
            </c:numRef>
          </c:val>
        </c:ser>
        <c:dLbls>
          <c:showLegendKey val="0"/>
          <c:showVal val="0"/>
          <c:showCatName val="0"/>
          <c:showSerName val="0"/>
          <c:showPercent val="0"/>
          <c:showBubbleSize val="0"/>
        </c:dLbls>
        <c:gapWidth val="150"/>
        <c:axId val="53447680"/>
        <c:axId val="5345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53447680"/>
        <c:axId val="53458048"/>
      </c:lineChart>
      <c:dateAx>
        <c:axId val="53447680"/>
        <c:scaling>
          <c:orientation val="minMax"/>
        </c:scaling>
        <c:delete val="1"/>
        <c:axPos val="b"/>
        <c:numFmt formatCode="ge" sourceLinked="1"/>
        <c:majorTickMark val="none"/>
        <c:minorTickMark val="none"/>
        <c:tickLblPos val="none"/>
        <c:crossAx val="53458048"/>
        <c:crosses val="autoZero"/>
        <c:auto val="1"/>
        <c:lblOffset val="100"/>
        <c:baseTimeUnit val="years"/>
      </c:dateAx>
      <c:valAx>
        <c:axId val="5345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37"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埼玉県　上里町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
        <v>119</v>
      </c>
      <c r="AE8" s="50"/>
      <c r="AF8" s="50"/>
      <c r="AG8" s="50"/>
      <c r="AH8" s="50"/>
      <c r="AI8" s="50"/>
      <c r="AJ8" s="50"/>
      <c r="AK8" s="4"/>
      <c r="AL8" s="51">
        <f>データ!S6</f>
        <v>31259</v>
      </c>
      <c r="AM8" s="51"/>
      <c r="AN8" s="51"/>
      <c r="AO8" s="51"/>
      <c r="AP8" s="51"/>
      <c r="AQ8" s="51"/>
      <c r="AR8" s="51"/>
      <c r="AS8" s="51"/>
      <c r="AT8" s="46">
        <f>データ!T6</f>
        <v>29.18</v>
      </c>
      <c r="AU8" s="46"/>
      <c r="AV8" s="46"/>
      <c r="AW8" s="46"/>
      <c r="AX8" s="46"/>
      <c r="AY8" s="46"/>
      <c r="AZ8" s="46"/>
      <c r="BA8" s="46"/>
      <c r="BB8" s="46">
        <f>データ!U6</f>
        <v>1071.25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47.82</v>
      </c>
      <c r="J10" s="46"/>
      <c r="K10" s="46"/>
      <c r="L10" s="46"/>
      <c r="M10" s="46"/>
      <c r="N10" s="46"/>
      <c r="O10" s="46"/>
      <c r="P10" s="46">
        <f>データ!P6</f>
        <v>3.36</v>
      </c>
      <c r="Q10" s="46"/>
      <c r="R10" s="46"/>
      <c r="S10" s="46"/>
      <c r="T10" s="46"/>
      <c r="U10" s="46"/>
      <c r="V10" s="46"/>
      <c r="W10" s="46">
        <f>データ!Q6</f>
        <v>100</v>
      </c>
      <c r="X10" s="46"/>
      <c r="Y10" s="46"/>
      <c r="Z10" s="46"/>
      <c r="AA10" s="46"/>
      <c r="AB10" s="46"/>
      <c r="AC10" s="46"/>
      <c r="AD10" s="51">
        <f>データ!R6</f>
        <v>2127</v>
      </c>
      <c r="AE10" s="51"/>
      <c r="AF10" s="51"/>
      <c r="AG10" s="51"/>
      <c r="AH10" s="51"/>
      <c r="AI10" s="51"/>
      <c r="AJ10" s="51"/>
      <c r="AK10" s="2"/>
      <c r="AL10" s="51">
        <f>データ!V6</f>
        <v>1047</v>
      </c>
      <c r="AM10" s="51"/>
      <c r="AN10" s="51"/>
      <c r="AO10" s="51"/>
      <c r="AP10" s="51"/>
      <c r="AQ10" s="51"/>
      <c r="AR10" s="51"/>
      <c r="AS10" s="51"/>
      <c r="AT10" s="46">
        <f>データ!W6</f>
        <v>0.27</v>
      </c>
      <c r="AU10" s="46"/>
      <c r="AV10" s="46"/>
      <c r="AW10" s="46"/>
      <c r="AX10" s="46"/>
      <c r="AY10" s="46"/>
      <c r="AZ10" s="46"/>
      <c r="BA10" s="46"/>
      <c r="BB10" s="46">
        <f>データ!X6</f>
        <v>3877.78</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118</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36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66</v>
      </c>
      <c r="B4" s="31"/>
      <c r="C4" s="31"/>
      <c r="D4" s="31"/>
      <c r="E4" s="31"/>
      <c r="F4" s="31"/>
      <c r="G4" s="31"/>
      <c r="H4" s="81"/>
      <c r="I4" s="82"/>
      <c r="J4" s="82"/>
      <c r="K4" s="82"/>
      <c r="L4" s="82"/>
      <c r="M4" s="82"/>
      <c r="N4" s="82"/>
      <c r="O4" s="82"/>
      <c r="P4" s="82"/>
      <c r="Q4" s="82"/>
      <c r="R4" s="82"/>
      <c r="S4" s="82"/>
      <c r="T4" s="82"/>
      <c r="U4" s="82"/>
      <c r="V4" s="82"/>
      <c r="W4" s="82"/>
      <c r="X4" s="83"/>
      <c r="Y4" s="77" t="s">
        <v>67</v>
      </c>
      <c r="Z4" s="77"/>
      <c r="AA4" s="77"/>
      <c r="AB4" s="77"/>
      <c r="AC4" s="77"/>
      <c r="AD4" s="77"/>
      <c r="AE4" s="77"/>
      <c r="AF4" s="77"/>
      <c r="AG4" s="77"/>
      <c r="AH4" s="77"/>
      <c r="AI4" s="77"/>
      <c r="AJ4" s="77" t="s">
        <v>68</v>
      </c>
      <c r="AK4" s="77"/>
      <c r="AL4" s="77"/>
      <c r="AM4" s="77"/>
      <c r="AN4" s="77"/>
      <c r="AO4" s="77"/>
      <c r="AP4" s="77"/>
      <c r="AQ4" s="77"/>
      <c r="AR4" s="77"/>
      <c r="AS4" s="77"/>
      <c r="AT4" s="77"/>
      <c r="AU4" s="77" t="s">
        <v>69</v>
      </c>
      <c r="AV4" s="77"/>
      <c r="AW4" s="77"/>
      <c r="AX4" s="77"/>
      <c r="AY4" s="77"/>
      <c r="AZ4" s="77"/>
      <c r="BA4" s="77"/>
      <c r="BB4" s="77"/>
      <c r="BC4" s="77"/>
      <c r="BD4" s="77"/>
      <c r="BE4" s="77"/>
      <c r="BF4" s="77" t="s">
        <v>70</v>
      </c>
      <c r="BG4" s="77"/>
      <c r="BH4" s="77"/>
      <c r="BI4" s="77"/>
      <c r="BJ4" s="77"/>
      <c r="BK4" s="77"/>
      <c r="BL4" s="77"/>
      <c r="BM4" s="77"/>
      <c r="BN4" s="77"/>
      <c r="BO4" s="77"/>
      <c r="BP4" s="77"/>
      <c r="BQ4" s="77" t="s">
        <v>71</v>
      </c>
      <c r="BR4" s="77"/>
      <c r="BS4" s="77"/>
      <c r="BT4" s="77"/>
      <c r="BU4" s="77"/>
      <c r="BV4" s="77"/>
      <c r="BW4" s="77"/>
      <c r="BX4" s="77"/>
      <c r="BY4" s="77"/>
      <c r="BZ4" s="77"/>
      <c r="CA4" s="77"/>
      <c r="CB4" s="77" t="s">
        <v>72</v>
      </c>
      <c r="CC4" s="77"/>
      <c r="CD4" s="77"/>
      <c r="CE4" s="77"/>
      <c r="CF4" s="77"/>
      <c r="CG4" s="77"/>
      <c r="CH4" s="77"/>
      <c r="CI4" s="77"/>
      <c r="CJ4" s="77"/>
      <c r="CK4" s="77"/>
      <c r="CL4" s="77"/>
      <c r="CM4" s="77" t="s">
        <v>73</v>
      </c>
      <c r="CN4" s="77"/>
      <c r="CO4" s="77"/>
      <c r="CP4" s="77"/>
      <c r="CQ4" s="77"/>
      <c r="CR4" s="77"/>
      <c r="CS4" s="77"/>
      <c r="CT4" s="77"/>
      <c r="CU4" s="77"/>
      <c r="CV4" s="77"/>
      <c r="CW4" s="77"/>
      <c r="CX4" s="77" t="s">
        <v>74</v>
      </c>
      <c r="CY4" s="77"/>
      <c r="CZ4" s="77"/>
      <c r="DA4" s="77"/>
      <c r="DB4" s="77"/>
      <c r="DC4" s="77"/>
      <c r="DD4" s="77"/>
      <c r="DE4" s="77"/>
      <c r="DF4" s="77"/>
      <c r="DG4" s="77"/>
      <c r="DH4" s="77"/>
      <c r="DI4" s="77" t="s">
        <v>75</v>
      </c>
      <c r="DJ4" s="77"/>
      <c r="DK4" s="77"/>
      <c r="DL4" s="77"/>
      <c r="DM4" s="77"/>
      <c r="DN4" s="77"/>
      <c r="DO4" s="77"/>
      <c r="DP4" s="77"/>
      <c r="DQ4" s="77"/>
      <c r="DR4" s="77"/>
      <c r="DS4" s="77"/>
      <c r="DT4" s="77" t="s">
        <v>76</v>
      </c>
      <c r="DU4" s="77"/>
      <c r="DV4" s="77"/>
      <c r="DW4" s="77"/>
      <c r="DX4" s="77"/>
      <c r="DY4" s="77"/>
      <c r="DZ4" s="77"/>
      <c r="EA4" s="77"/>
      <c r="EB4" s="77"/>
      <c r="EC4" s="77"/>
      <c r="ED4" s="77"/>
      <c r="EE4" s="77" t="s">
        <v>77</v>
      </c>
      <c r="EF4" s="77"/>
      <c r="EG4" s="77"/>
      <c r="EH4" s="77"/>
      <c r="EI4" s="77"/>
      <c r="EJ4" s="77"/>
      <c r="EK4" s="77"/>
      <c r="EL4" s="77"/>
      <c r="EM4" s="77"/>
      <c r="EN4" s="77"/>
      <c r="EO4" s="77"/>
    </row>
    <row r="5" spans="1:148">
      <c r="A5" s="29" t="s">
        <v>78</v>
      </c>
      <c r="B5" s="32"/>
      <c r="C5" s="32"/>
      <c r="D5" s="32"/>
      <c r="E5" s="32"/>
      <c r="F5" s="32"/>
      <c r="G5" s="32"/>
      <c r="H5" s="33" t="s">
        <v>79</v>
      </c>
      <c r="I5" s="33" t="s">
        <v>80</v>
      </c>
      <c r="J5" s="33" t="s">
        <v>81</v>
      </c>
      <c r="K5" s="33" t="s">
        <v>82</v>
      </c>
      <c r="L5" s="33" t="s">
        <v>83</v>
      </c>
      <c r="M5" s="33" t="s">
        <v>5</v>
      </c>
      <c r="N5" s="33" t="s">
        <v>84</v>
      </c>
      <c r="O5" s="33" t="s">
        <v>85</v>
      </c>
      <c r="P5" s="33" t="s">
        <v>86</v>
      </c>
      <c r="Q5" s="33" t="s">
        <v>87</v>
      </c>
      <c r="R5" s="33" t="s">
        <v>88</v>
      </c>
      <c r="S5" s="33" t="s">
        <v>89</v>
      </c>
      <c r="T5" s="33" t="s">
        <v>90</v>
      </c>
      <c r="U5" s="33" t="s">
        <v>91</v>
      </c>
      <c r="V5" s="33" t="s">
        <v>92</v>
      </c>
      <c r="W5" s="33" t="s">
        <v>93</v>
      </c>
      <c r="X5" s="33" t="s">
        <v>94</v>
      </c>
      <c r="Y5" s="33" t="s">
        <v>95</v>
      </c>
      <c r="Z5" s="33" t="s">
        <v>96</v>
      </c>
      <c r="AA5" s="33" t="s">
        <v>97</v>
      </c>
      <c r="AB5" s="33" t="s">
        <v>98</v>
      </c>
      <c r="AC5" s="33" t="s">
        <v>99</v>
      </c>
      <c r="AD5" s="33" t="s">
        <v>100</v>
      </c>
      <c r="AE5" s="33" t="s">
        <v>101</v>
      </c>
      <c r="AF5" s="33" t="s">
        <v>102</v>
      </c>
      <c r="AG5" s="33" t="s">
        <v>103</v>
      </c>
      <c r="AH5" s="33" t="s">
        <v>104</v>
      </c>
      <c r="AI5" s="33" t="s">
        <v>43</v>
      </c>
      <c r="AJ5" s="33" t="s">
        <v>95</v>
      </c>
      <c r="AK5" s="33" t="s">
        <v>96</v>
      </c>
      <c r="AL5" s="33" t="s">
        <v>97</v>
      </c>
      <c r="AM5" s="33" t="s">
        <v>98</v>
      </c>
      <c r="AN5" s="33" t="s">
        <v>99</v>
      </c>
      <c r="AO5" s="33" t="s">
        <v>100</v>
      </c>
      <c r="AP5" s="33" t="s">
        <v>101</v>
      </c>
      <c r="AQ5" s="33" t="s">
        <v>102</v>
      </c>
      <c r="AR5" s="33" t="s">
        <v>103</v>
      </c>
      <c r="AS5" s="33" t="s">
        <v>104</v>
      </c>
      <c r="AT5" s="33" t="s">
        <v>105</v>
      </c>
      <c r="AU5" s="33" t="s">
        <v>95</v>
      </c>
      <c r="AV5" s="33" t="s">
        <v>96</v>
      </c>
      <c r="AW5" s="33" t="s">
        <v>97</v>
      </c>
      <c r="AX5" s="33" t="s">
        <v>98</v>
      </c>
      <c r="AY5" s="33" t="s">
        <v>99</v>
      </c>
      <c r="AZ5" s="33" t="s">
        <v>100</v>
      </c>
      <c r="BA5" s="33" t="s">
        <v>101</v>
      </c>
      <c r="BB5" s="33" t="s">
        <v>102</v>
      </c>
      <c r="BC5" s="33" t="s">
        <v>103</v>
      </c>
      <c r="BD5" s="33" t="s">
        <v>104</v>
      </c>
      <c r="BE5" s="33" t="s">
        <v>105</v>
      </c>
      <c r="BF5" s="33" t="s">
        <v>95</v>
      </c>
      <c r="BG5" s="33" t="s">
        <v>96</v>
      </c>
      <c r="BH5" s="33" t="s">
        <v>97</v>
      </c>
      <c r="BI5" s="33" t="s">
        <v>98</v>
      </c>
      <c r="BJ5" s="33" t="s">
        <v>99</v>
      </c>
      <c r="BK5" s="33" t="s">
        <v>100</v>
      </c>
      <c r="BL5" s="33" t="s">
        <v>101</v>
      </c>
      <c r="BM5" s="33" t="s">
        <v>102</v>
      </c>
      <c r="BN5" s="33" t="s">
        <v>103</v>
      </c>
      <c r="BO5" s="33" t="s">
        <v>104</v>
      </c>
      <c r="BP5" s="33" t="s">
        <v>105</v>
      </c>
      <c r="BQ5" s="33" t="s">
        <v>95</v>
      </c>
      <c r="BR5" s="33" t="s">
        <v>96</v>
      </c>
      <c r="BS5" s="33" t="s">
        <v>97</v>
      </c>
      <c r="BT5" s="33" t="s">
        <v>98</v>
      </c>
      <c r="BU5" s="33" t="s">
        <v>99</v>
      </c>
      <c r="BV5" s="33" t="s">
        <v>100</v>
      </c>
      <c r="BW5" s="33" t="s">
        <v>101</v>
      </c>
      <c r="BX5" s="33" t="s">
        <v>102</v>
      </c>
      <c r="BY5" s="33" t="s">
        <v>103</v>
      </c>
      <c r="BZ5" s="33" t="s">
        <v>104</v>
      </c>
      <c r="CA5" s="33" t="s">
        <v>105</v>
      </c>
      <c r="CB5" s="33" t="s">
        <v>95</v>
      </c>
      <c r="CC5" s="33" t="s">
        <v>96</v>
      </c>
      <c r="CD5" s="33" t="s">
        <v>97</v>
      </c>
      <c r="CE5" s="33" t="s">
        <v>98</v>
      </c>
      <c r="CF5" s="33" t="s">
        <v>99</v>
      </c>
      <c r="CG5" s="33" t="s">
        <v>100</v>
      </c>
      <c r="CH5" s="33" t="s">
        <v>101</v>
      </c>
      <c r="CI5" s="33" t="s">
        <v>102</v>
      </c>
      <c r="CJ5" s="33" t="s">
        <v>103</v>
      </c>
      <c r="CK5" s="33" t="s">
        <v>104</v>
      </c>
      <c r="CL5" s="33" t="s">
        <v>105</v>
      </c>
      <c r="CM5" s="33" t="s">
        <v>95</v>
      </c>
      <c r="CN5" s="33" t="s">
        <v>96</v>
      </c>
      <c r="CO5" s="33" t="s">
        <v>97</v>
      </c>
      <c r="CP5" s="33" t="s">
        <v>98</v>
      </c>
      <c r="CQ5" s="33" t="s">
        <v>99</v>
      </c>
      <c r="CR5" s="33" t="s">
        <v>100</v>
      </c>
      <c r="CS5" s="33" t="s">
        <v>101</v>
      </c>
      <c r="CT5" s="33" t="s">
        <v>102</v>
      </c>
      <c r="CU5" s="33" t="s">
        <v>103</v>
      </c>
      <c r="CV5" s="33" t="s">
        <v>104</v>
      </c>
      <c r="CW5" s="33" t="s">
        <v>105</v>
      </c>
      <c r="CX5" s="33" t="s">
        <v>95</v>
      </c>
      <c r="CY5" s="33" t="s">
        <v>96</v>
      </c>
      <c r="CZ5" s="33" t="s">
        <v>97</v>
      </c>
      <c r="DA5" s="33" t="s">
        <v>98</v>
      </c>
      <c r="DB5" s="33" t="s">
        <v>99</v>
      </c>
      <c r="DC5" s="33" t="s">
        <v>100</v>
      </c>
      <c r="DD5" s="33" t="s">
        <v>101</v>
      </c>
      <c r="DE5" s="33" t="s">
        <v>102</v>
      </c>
      <c r="DF5" s="33" t="s">
        <v>103</v>
      </c>
      <c r="DG5" s="33" t="s">
        <v>104</v>
      </c>
      <c r="DH5" s="33" t="s">
        <v>105</v>
      </c>
      <c r="DI5" s="33" t="s">
        <v>95</v>
      </c>
      <c r="DJ5" s="33" t="s">
        <v>96</v>
      </c>
      <c r="DK5" s="33" t="s">
        <v>97</v>
      </c>
      <c r="DL5" s="33" t="s">
        <v>98</v>
      </c>
      <c r="DM5" s="33" t="s">
        <v>99</v>
      </c>
      <c r="DN5" s="33" t="s">
        <v>100</v>
      </c>
      <c r="DO5" s="33" t="s">
        <v>101</v>
      </c>
      <c r="DP5" s="33" t="s">
        <v>102</v>
      </c>
      <c r="DQ5" s="33" t="s">
        <v>103</v>
      </c>
      <c r="DR5" s="33" t="s">
        <v>104</v>
      </c>
      <c r="DS5" s="33" t="s">
        <v>105</v>
      </c>
      <c r="DT5" s="33" t="s">
        <v>95</v>
      </c>
      <c r="DU5" s="33" t="s">
        <v>96</v>
      </c>
      <c r="DV5" s="33" t="s">
        <v>97</v>
      </c>
      <c r="DW5" s="33" t="s">
        <v>98</v>
      </c>
      <c r="DX5" s="33" t="s">
        <v>99</v>
      </c>
      <c r="DY5" s="33" t="s">
        <v>100</v>
      </c>
      <c r="DZ5" s="33" t="s">
        <v>101</v>
      </c>
      <c r="EA5" s="33" t="s">
        <v>102</v>
      </c>
      <c r="EB5" s="33" t="s">
        <v>103</v>
      </c>
      <c r="EC5" s="33" t="s">
        <v>104</v>
      </c>
      <c r="ED5" s="33" t="s">
        <v>105</v>
      </c>
      <c r="EE5" s="33" t="s">
        <v>95</v>
      </c>
      <c r="EF5" s="33" t="s">
        <v>96</v>
      </c>
      <c r="EG5" s="33" t="s">
        <v>97</v>
      </c>
      <c r="EH5" s="33" t="s">
        <v>98</v>
      </c>
      <c r="EI5" s="33" t="s">
        <v>99</v>
      </c>
      <c r="EJ5" s="33" t="s">
        <v>100</v>
      </c>
      <c r="EK5" s="33" t="s">
        <v>101</v>
      </c>
      <c r="EL5" s="33" t="s">
        <v>102</v>
      </c>
      <c r="EM5" s="33" t="s">
        <v>103</v>
      </c>
      <c r="EN5" s="33" t="s">
        <v>104</v>
      </c>
      <c r="EO5" s="33" t="s">
        <v>105</v>
      </c>
    </row>
    <row r="6" spans="1:148" s="37" customFormat="1">
      <c r="A6" s="29" t="s">
        <v>106</v>
      </c>
      <c r="B6" s="34">
        <f>B7</f>
        <v>2016</v>
      </c>
      <c r="C6" s="34">
        <f t="shared" ref="C6:X6" si="3">C7</f>
        <v>113859</v>
      </c>
      <c r="D6" s="34">
        <f t="shared" si="3"/>
        <v>46</v>
      </c>
      <c r="E6" s="34">
        <f t="shared" si="3"/>
        <v>17</v>
      </c>
      <c r="F6" s="34">
        <f t="shared" si="3"/>
        <v>4</v>
      </c>
      <c r="G6" s="34">
        <f t="shared" si="3"/>
        <v>0</v>
      </c>
      <c r="H6" s="34" t="str">
        <f t="shared" si="3"/>
        <v>埼玉県　上里町</v>
      </c>
      <c r="I6" s="34" t="str">
        <f t="shared" si="3"/>
        <v>法適用</v>
      </c>
      <c r="J6" s="34" t="str">
        <f t="shared" si="3"/>
        <v>下水道事業</v>
      </c>
      <c r="K6" s="34" t="str">
        <f t="shared" si="3"/>
        <v>特定環境保全公共下水道</v>
      </c>
      <c r="L6" s="34" t="str">
        <f t="shared" si="3"/>
        <v>D3</v>
      </c>
      <c r="M6" s="34">
        <f t="shared" si="3"/>
        <v>0</v>
      </c>
      <c r="N6" s="35" t="str">
        <f t="shared" si="3"/>
        <v>-</v>
      </c>
      <c r="O6" s="35">
        <f t="shared" si="3"/>
        <v>47.82</v>
      </c>
      <c r="P6" s="35">
        <f t="shared" si="3"/>
        <v>3.36</v>
      </c>
      <c r="Q6" s="35">
        <f t="shared" si="3"/>
        <v>100</v>
      </c>
      <c r="R6" s="35">
        <f t="shared" si="3"/>
        <v>2127</v>
      </c>
      <c r="S6" s="35">
        <f t="shared" si="3"/>
        <v>31259</v>
      </c>
      <c r="T6" s="35">
        <f t="shared" si="3"/>
        <v>29.18</v>
      </c>
      <c r="U6" s="35">
        <f t="shared" si="3"/>
        <v>1071.25</v>
      </c>
      <c r="V6" s="35">
        <f t="shared" si="3"/>
        <v>1047</v>
      </c>
      <c r="W6" s="35">
        <f t="shared" si="3"/>
        <v>0.27</v>
      </c>
      <c r="X6" s="35">
        <f t="shared" si="3"/>
        <v>3877.78</v>
      </c>
      <c r="Y6" s="36" t="str">
        <f>IF(Y7="",NA(),Y7)</f>
        <v>-</v>
      </c>
      <c r="Z6" s="36" t="str">
        <f t="shared" ref="Z6:AH6" si="4">IF(Z7="",NA(),Z7)</f>
        <v>-</v>
      </c>
      <c r="AA6" s="36">
        <f t="shared" si="4"/>
        <v>98.45</v>
      </c>
      <c r="AB6" s="36">
        <f t="shared" si="4"/>
        <v>102.38</v>
      </c>
      <c r="AC6" s="36">
        <f t="shared" si="4"/>
        <v>100.95</v>
      </c>
      <c r="AD6" s="36" t="str">
        <f t="shared" si="4"/>
        <v>-</v>
      </c>
      <c r="AE6" s="36" t="str">
        <f t="shared" si="4"/>
        <v>-</v>
      </c>
      <c r="AF6" s="36">
        <f t="shared" si="4"/>
        <v>96.83</v>
      </c>
      <c r="AG6" s="36">
        <f t="shared" si="4"/>
        <v>98.32</v>
      </c>
      <c r="AH6" s="36">
        <f t="shared" si="4"/>
        <v>98.04</v>
      </c>
      <c r="AI6" s="35" t="str">
        <f>IF(AI7="","",IF(AI7="-","【-】","【"&amp;SUBSTITUTE(TEXT(AI7,"#,##0.00"),"-","△")&amp;"】"))</f>
        <v>【100.66】</v>
      </c>
      <c r="AJ6" s="36" t="str">
        <f>IF(AJ7="",NA(),AJ7)</f>
        <v>-</v>
      </c>
      <c r="AK6" s="36" t="str">
        <f t="shared" ref="AK6:AS6" si="5">IF(AK7="",NA(),AK7)</f>
        <v>-</v>
      </c>
      <c r="AL6" s="36">
        <f t="shared" si="5"/>
        <v>7.64</v>
      </c>
      <c r="AM6" s="35">
        <f t="shared" si="5"/>
        <v>0</v>
      </c>
      <c r="AN6" s="35">
        <f t="shared" si="5"/>
        <v>0</v>
      </c>
      <c r="AO6" s="36" t="str">
        <f t="shared" si="5"/>
        <v>-</v>
      </c>
      <c r="AP6" s="36" t="str">
        <f t="shared" si="5"/>
        <v>-</v>
      </c>
      <c r="AQ6" s="36">
        <f t="shared" si="5"/>
        <v>172.52</v>
      </c>
      <c r="AR6" s="36">
        <f t="shared" si="5"/>
        <v>201.29</v>
      </c>
      <c r="AS6" s="36">
        <f t="shared" si="5"/>
        <v>208.1</v>
      </c>
      <c r="AT6" s="35" t="str">
        <f>IF(AT7="","",IF(AT7="-","【-】","【"&amp;SUBSTITUTE(TEXT(AT7,"#,##0.00"),"-","△")&amp;"】"))</f>
        <v>【105.22】</v>
      </c>
      <c r="AU6" s="36" t="str">
        <f>IF(AU7="",NA(),AU7)</f>
        <v>-</v>
      </c>
      <c r="AV6" s="36" t="str">
        <f t="shared" ref="AV6:BD6" si="6">IF(AV7="",NA(),AV7)</f>
        <v>-</v>
      </c>
      <c r="AW6" s="36">
        <f t="shared" si="6"/>
        <v>41.48</v>
      </c>
      <c r="AX6" s="36">
        <f t="shared" si="6"/>
        <v>37.1</v>
      </c>
      <c r="AY6" s="36">
        <f t="shared" si="6"/>
        <v>101.78</v>
      </c>
      <c r="AZ6" s="36" t="str">
        <f t="shared" si="6"/>
        <v>-</v>
      </c>
      <c r="BA6" s="36" t="str">
        <f t="shared" si="6"/>
        <v>-</v>
      </c>
      <c r="BB6" s="36">
        <f t="shared" si="6"/>
        <v>69.430000000000007</v>
      </c>
      <c r="BC6" s="36">
        <f t="shared" si="6"/>
        <v>81.19</v>
      </c>
      <c r="BD6" s="36">
        <f t="shared" si="6"/>
        <v>75.290000000000006</v>
      </c>
      <c r="BE6" s="35" t="str">
        <f>IF(BE7="","",IF(BE7="-","【-】","【"&amp;SUBSTITUTE(TEXT(BE7,"#,##0.00"),"-","△")&amp;"】"))</f>
        <v>【54.12】</v>
      </c>
      <c r="BF6" s="36" t="str">
        <f>IF(BF7="",NA(),BF7)</f>
        <v>-</v>
      </c>
      <c r="BG6" s="36" t="str">
        <f t="shared" ref="BG6:BO6" si="7">IF(BG7="",NA(),BG7)</f>
        <v>-</v>
      </c>
      <c r="BH6" s="35">
        <f t="shared" si="7"/>
        <v>0</v>
      </c>
      <c r="BI6" s="36">
        <f t="shared" si="7"/>
        <v>7369.39</v>
      </c>
      <c r="BJ6" s="36">
        <f t="shared" si="7"/>
        <v>7140.73</v>
      </c>
      <c r="BK6" s="36" t="str">
        <f t="shared" si="7"/>
        <v>-</v>
      </c>
      <c r="BL6" s="36" t="str">
        <f t="shared" si="7"/>
        <v>-</v>
      </c>
      <c r="BM6" s="36">
        <f t="shared" si="7"/>
        <v>1671.86</v>
      </c>
      <c r="BN6" s="36">
        <f t="shared" si="7"/>
        <v>1673.47</v>
      </c>
      <c r="BO6" s="36">
        <f t="shared" si="7"/>
        <v>1592.72</v>
      </c>
      <c r="BP6" s="35" t="str">
        <f>IF(BP7="","",IF(BP7="-","【-】","【"&amp;SUBSTITUTE(TEXT(BP7,"#,##0.00"),"-","△")&amp;"】"))</f>
        <v>【1,348.09】</v>
      </c>
      <c r="BQ6" s="36" t="str">
        <f>IF(BQ7="",NA(),BQ7)</f>
        <v>-</v>
      </c>
      <c r="BR6" s="36" t="str">
        <f t="shared" ref="BR6:BZ6" si="8">IF(BR7="",NA(),BR7)</f>
        <v>-</v>
      </c>
      <c r="BS6" s="36">
        <f t="shared" si="8"/>
        <v>49.75</v>
      </c>
      <c r="BT6" s="36">
        <f t="shared" si="8"/>
        <v>100.17</v>
      </c>
      <c r="BU6" s="36">
        <f t="shared" si="8"/>
        <v>69.19</v>
      </c>
      <c r="BV6" s="36" t="str">
        <f t="shared" si="8"/>
        <v>-</v>
      </c>
      <c r="BW6" s="36" t="str">
        <f t="shared" si="8"/>
        <v>-</v>
      </c>
      <c r="BX6" s="36">
        <f t="shared" si="8"/>
        <v>50.54</v>
      </c>
      <c r="BY6" s="36">
        <f t="shared" si="8"/>
        <v>49.22</v>
      </c>
      <c r="BZ6" s="36">
        <f t="shared" si="8"/>
        <v>53.7</v>
      </c>
      <c r="CA6" s="35" t="str">
        <f>IF(CA7="","",IF(CA7="-","【-】","【"&amp;SUBSTITUTE(TEXT(CA7,"#,##0.00"),"-","△")&amp;"】"))</f>
        <v>【69.80】</v>
      </c>
      <c r="CB6" s="36" t="str">
        <f>IF(CB7="",NA(),CB7)</f>
        <v>-</v>
      </c>
      <c r="CC6" s="36" t="str">
        <f t="shared" ref="CC6:CK6" si="9">IF(CC7="",NA(),CC7)</f>
        <v>-</v>
      </c>
      <c r="CD6" s="36">
        <f t="shared" si="9"/>
        <v>379.25</v>
      </c>
      <c r="CE6" s="36">
        <f t="shared" si="9"/>
        <v>104</v>
      </c>
      <c r="CF6" s="36">
        <f t="shared" si="9"/>
        <v>150.01</v>
      </c>
      <c r="CG6" s="36" t="str">
        <f t="shared" si="9"/>
        <v>-</v>
      </c>
      <c r="CH6" s="36" t="str">
        <f t="shared" si="9"/>
        <v>-</v>
      </c>
      <c r="CI6" s="36">
        <f t="shared" si="9"/>
        <v>320.36</v>
      </c>
      <c r="CJ6" s="36">
        <f t="shared" si="9"/>
        <v>332.02</v>
      </c>
      <c r="CK6" s="36">
        <f t="shared" si="9"/>
        <v>300.35000000000002</v>
      </c>
      <c r="CL6" s="35" t="str">
        <f>IF(CL7="","",IF(CL7="-","【-】","【"&amp;SUBSTITUTE(TEXT(CL7,"#,##0.00"),"-","△")&amp;"】"))</f>
        <v>【232.54】</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f t="shared" si="10"/>
        <v>34.74</v>
      </c>
      <c r="CU6" s="36">
        <f t="shared" si="10"/>
        <v>36.65</v>
      </c>
      <c r="CV6" s="36">
        <f t="shared" si="10"/>
        <v>37.72</v>
      </c>
      <c r="CW6" s="35" t="str">
        <f>IF(CW7="","",IF(CW7="-","【-】","【"&amp;SUBSTITUTE(TEXT(CW7,"#,##0.00"),"-","△")&amp;"】"))</f>
        <v>【42.17】</v>
      </c>
      <c r="CX6" s="36" t="str">
        <f>IF(CX7="",NA(),CX7)</f>
        <v>-</v>
      </c>
      <c r="CY6" s="36" t="str">
        <f t="shared" ref="CY6:DG6" si="11">IF(CY7="",NA(),CY7)</f>
        <v>-</v>
      </c>
      <c r="CZ6" s="36">
        <f t="shared" si="11"/>
        <v>34.86</v>
      </c>
      <c r="DA6" s="36">
        <f t="shared" si="11"/>
        <v>36.229999999999997</v>
      </c>
      <c r="DB6" s="36">
        <f t="shared" si="11"/>
        <v>37.92</v>
      </c>
      <c r="DC6" s="36" t="str">
        <f t="shared" si="11"/>
        <v>-</v>
      </c>
      <c r="DD6" s="36" t="str">
        <f t="shared" si="11"/>
        <v>-</v>
      </c>
      <c r="DE6" s="36">
        <f t="shared" si="11"/>
        <v>70.14</v>
      </c>
      <c r="DF6" s="36">
        <f t="shared" si="11"/>
        <v>68.83</v>
      </c>
      <c r="DG6" s="36">
        <f t="shared" si="11"/>
        <v>68.459999999999994</v>
      </c>
      <c r="DH6" s="35" t="str">
        <f>IF(DH7="","",IF(DH7="-","【-】","【"&amp;SUBSTITUTE(TEXT(DH7,"#,##0.00"),"-","△")&amp;"】"))</f>
        <v>【82.30】</v>
      </c>
      <c r="DI6" s="36" t="str">
        <f>IF(DI7="",NA(),DI7)</f>
        <v>-</v>
      </c>
      <c r="DJ6" s="36" t="str">
        <f t="shared" ref="DJ6:DR6" si="12">IF(DJ7="",NA(),DJ7)</f>
        <v>-</v>
      </c>
      <c r="DK6" s="36">
        <f t="shared" si="12"/>
        <v>2.38</v>
      </c>
      <c r="DL6" s="36">
        <f t="shared" si="12"/>
        <v>4.8</v>
      </c>
      <c r="DM6" s="36">
        <f t="shared" si="12"/>
        <v>7.8</v>
      </c>
      <c r="DN6" s="36" t="str">
        <f t="shared" si="12"/>
        <v>-</v>
      </c>
      <c r="DO6" s="36" t="str">
        <f t="shared" si="12"/>
        <v>-</v>
      </c>
      <c r="DP6" s="36">
        <f t="shared" si="12"/>
        <v>14.53</v>
      </c>
      <c r="DQ6" s="36">
        <f t="shared" si="12"/>
        <v>17.72</v>
      </c>
      <c r="DR6" s="36">
        <f t="shared" si="12"/>
        <v>18.920000000000002</v>
      </c>
      <c r="DS6" s="35" t="str">
        <f>IF(DS7="","",IF(DS7="-","【-】","【"&amp;SUBSTITUTE(TEXT(DS7,"#,##0.00"),"-","△")&amp;"】"))</f>
        <v>【23.63】</v>
      </c>
      <c r="DT6" s="36" t="str">
        <f>IF(DT7="",NA(),DT7)</f>
        <v>-</v>
      </c>
      <c r="DU6" s="36" t="str">
        <f t="shared" ref="DU6:EC6" si="13">IF(DU7="",NA(),DU7)</f>
        <v>-</v>
      </c>
      <c r="DV6" s="35">
        <f t="shared" si="13"/>
        <v>0</v>
      </c>
      <c r="DW6" s="35">
        <f t="shared" si="13"/>
        <v>0</v>
      </c>
      <c r="DX6" s="35">
        <f t="shared" si="13"/>
        <v>0</v>
      </c>
      <c r="DY6" s="36" t="str">
        <f t="shared" si="13"/>
        <v>-</v>
      </c>
      <c r="DZ6" s="36" t="str">
        <f t="shared" si="13"/>
        <v>-</v>
      </c>
      <c r="EA6" s="35">
        <f t="shared" si="13"/>
        <v>0</v>
      </c>
      <c r="EB6" s="35">
        <f t="shared" si="13"/>
        <v>0</v>
      </c>
      <c r="EC6" s="35">
        <f t="shared" si="13"/>
        <v>0</v>
      </c>
      <c r="ED6" s="35" t="str">
        <f>IF(ED7="","",IF(ED7="-","【-】","【"&amp;SUBSTITUTE(TEXT(ED7,"#,##0.00"),"-","△")&amp;"】"))</f>
        <v>【0.00】</v>
      </c>
      <c r="EE6" s="36" t="str">
        <f>IF(EE7="",NA(),EE7)</f>
        <v>-</v>
      </c>
      <c r="EF6" s="36" t="str">
        <f t="shared" ref="EF6:EN6" si="14">IF(EF7="",NA(),EF7)</f>
        <v>-</v>
      </c>
      <c r="EG6" s="35">
        <f t="shared" si="14"/>
        <v>0</v>
      </c>
      <c r="EH6" s="35">
        <f t="shared" si="14"/>
        <v>0</v>
      </c>
      <c r="EI6" s="35">
        <f t="shared" si="14"/>
        <v>0</v>
      </c>
      <c r="EJ6" s="36" t="str">
        <f t="shared" si="14"/>
        <v>-</v>
      </c>
      <c r="EK6" s="36" t="str">
        <f t="shared" si="14"/>
        <v>-</v>
      </c>
      <c r="EL6" s="36">
        <f t="shared" si="14"/>
        <v>0.08</v>
      </c>
      <c r="EM6" s="36">
        <f t="shared" si="14"/>
        <v>0.26</v>
      </c>
      <c r="EN6" s="36">
        <f t="shared" si="14"/>
        <v>0.13</v>
      </c>
      <c r="EO6" s="35" t="str">
        <f>IF(EO7="","",IF(EO7="-","【-】","【"&amp;SUBSTITUTE(TEXT(EO7,"#,##0.00"),"-","△")&amp;"】"))</f>
        <v>【0.09】</v>
      </c>
    </row>
    <row r="7" spans="1:148" s="37" customFormat="1">
      <c r="A7" s="29"/>
      <c r="B7" s="38">
        <v>2016</v>
      </c>
      <c r="C7" s="38">
        <v>113859</v>
      </c>
      <c r="D7" s="38">
        <v>46</v>
      </c>
      <c r="E7" s="38">
        <v>17</v>
      </c>
      <c r="F7" s="38">
        <v>4</v>
      </c>
      <c r="G7" s="38">
        <v>0</v>
      </c>
      <c r="H7" s="38" t="s">
        <v>107</v>
      </c>
      <c r="I7" s="38" t="s">
        <v>108</v>
      </c>
      <c r="J7" s="38" t="s">
        <v>109</v>
      </c>
      <c r="K7" s="38" t="s">
        <v>110</v>
      </c>
      <c r="L7" s="38" t="s">
        <v>111</v>
      </c>
      <c r="M7" s="38"/>
      <c r="N7" s="39" t="s">
        <v>112</v>
      </c>
      <c r="O7" s="39">
        <v>47.82</v>
      </c>
      <c r="P7" s="39">
        <v>3.36</v>
      </c>
      <c r="Q7" s="39">
        <v>100</v>
      </c>
      <c r="R7" s="39">
        <v>2127</v>
      </c>
      <c r="S7" s="39">
        <v>31259</v>
      </c>
      <c r="T7" s="39">
        <v>29.18</v>
      </c>
      <c r="U7" s="39">
        <v>1071.25</v>
      </c>
      <c r="V7" s="39">
        <v>1047</v>
      </c>
      <c r="W7" s="39">
        <v>0.27</v>
      </c>
      <c r="X7" s="39">
        <v>3877.78</v>
      </c>
      <c r="Y7" s="39" t="s">
        <v>112</v>
      </c>
      <c r="Z7" s="39" t="s">
        <v>112</v>
      </c>
      <c r="AA7" s="39">
        <v>98.45</v>
      </c>
      <c r="AB7" s="39">
        <v>102.38</v>
      </c>
      <c r="AC7" s="39">
        <v>100.95</v>
      </c>
      <c r="AD7" s="39" t="s">
        <v>112</v>
      </c>
      <c r="AE7" s="39" t="s">
        <v>112</v>
      </c>
      <c r="AF7" s="39">
        <v>96.83</v>
      </c>
      <c r="AG7" s="39">
        <v>98.32</v>
      </c>
      <c r="AH7" s="39">
        <v>98.04</v>
      </c>
      <c r="AI7" s="39">
        <v>100.66</v>
      </c>
      <c r="AJ7" s="39" t="s">
        <v>112</v>
      </c>
      <c r="AK7" s="39" t="s">
        <v>112</v>
      </c>
      <c r="AL7" s="39">
        <v>7.64</v>
      </c>
      <c r="AM7" s="39">
        <v>0</v>
      </c>
      <c r="AN7" s="39">
        <v>0</v>
      </c>
      <c r="AO7" s="39" t="s">
        <v>112</v>
      </c>
      <c r="AP7" s="39" t="s">
        <v>112</v>
      </c>
      <c r="AQ7" s="39">
        <v>172.52</v>
      </c>
      <c r="AR7" s="39">
        <v>201.29</v>
      </c>
      <c r="AS7" s="39">
        <v>208.1</v>
      </c>
      <c r="AT7" s="39">
        <v>105.22</v>
      </c>
      <c r="AU7" s="39" t="s">
        <v>112</v>
      </c>
      <c r="AV7" s="39" t="s">
        <v>112</v>
      </c>
      <c r="AW7" s="39">
        <v>41.48</v>
      </c>
      <c r="AX7" s="39">
        <v>37.1</v>
      </c>
      <c r="AY7" s="39">
        <v>101.78</v>
      </c>
      <c r="AZ7" s="39" t="s">
        <v>112</v>
      </c>
      <c r="BA7" s="39" t="s">
        <v>112</v>
      </c>
      <c r="BB7" s="39">
        <v>69.430000000000007</v>
      </c>
      <c r="BC7" s="39">
        <v>81.19</v>
      </c>
      <c r="BD7" s="39">
        <v>75.290000000000006</v>
      </c>
      <c r="BE7" s="39">
        <v>54.12</v>
      </c>
      <c r="BF7" s="39" t="s">
        <v>112</v>
      </c>
      <c r="BG7" s="39" t="s">
        <v>112</v>
      </c>
      <c r="BH7" s="39">
        <v>0</v>
      </c>
      <c r="BI7" s="39">
        <v>7369.39</v>
      </c>
      <c r="BJ7" s="39">
        <v>7140.73</v>
      </c>
      <c r="BK7" s="39" t="s">
        <v>112</v>
      </c>
      <c r="BL7" s="39" t="s">
        <v>112</v>
      </c>
      <c r="BM7" s="39">
        <v>1671.86</v>
      </c>
      <c r="BN7" s="39">
        <v>1673.47</v>
      </c>
      <c r="BO7" s="39">
        <v>1592.72</v>
      </c>
      <c r="BP7" s="39">
        <v>1348.09</v>
      </c>
      <c r="BQ7" s="39" t="s">
        <v>112</v>
      </c>
      <c r="BR7" s="39" t="s">
        <v>112</v>
      </c>
      <c r="BS7" s="39">
        <v>49.75</v>
      </c>
      <c r="BT7" s="39">
        <v>100.17</v>
      </c>
      <c r="BU7" s="39">
        <v>69.19</v>
      </c>
      <c r="BV7" s="39" t="s">
        <v>112</v>
      </c>
      <c r="BW7" s="39" t="s">
        <v>112</v>
      </c>
      <c r="BX7" s="39">
        <v>50.54</v>
      </c>
      <c r="BY7" s="39">
        <v>49.22</v>
      </c>
      <c r="BZ7" s="39">
        <v>53.7</v>
      </c>
      <c r="CA7" s="39">
        <v>69.8</v>
      </c>
      <c r="CB7" s="39" t="s">
        <v>112</v>
      </c>
      <c r="CC7" s="39" t="s">
        <v>112</v>
      </c>
      <c r="CD7" s="39">
        <v>379.25</v>
      </c>
      <c r="CE7" s="39">
        <v>104</v>
      </c>
      <c r="CF7" s="39">
        <v>150.01</v>
      </c>
      <c r="CG7" s="39" t="s">
        <v>112</v>
      </c>
      <c r="CH7" s="39" t="s">
        <v>112</v>
      </c>
      <c r="CI7" s="39">
        <v>320.36</v>
      </c>
      <c r="CJ7" s="39">
        <v>332.02</v>
      </c>
      <c r="CK7" s="39">
        <v>300.35000000000002</v>
      </c>
      <c r="CL7" s="39">
        <v>232.54</v>
      </c>
      <c r="CM7" s="39" t="s">
        <v>112</v>
      </c>
      <c r="CN7" s="39" t="s">
        <v>112</v>
      </c>
      <c r="CO7" s="39" t="s">
        <v>112</v>
      </c>
      <c r="CP7" s="39" t="s">
        <v>112</v>
      </c>
      <c r="CQ7" s="39" t="s">
        <v>112</v>
      </c>
      <c r="CR7" s="39" t="s">
        <v>112</v>
      </c>
      <c r="CS7" s="39" t="s">
        <v>112</v>
      </c>
      <c r="CT7" s="39">
        <v>34.74</v>
      </c>
      <c r="CU7" s="39">
        <v>36.65</v>
      </c>
      <c r="CV7" s="39">
        <v>37.72</v>
      </c>
      <c r="CW7" s="39">
        <v>42.17</v>
      </c>
      <c r="CX7" s="39" t="s">
        <v>112</v>
      </c>
      <c r="CY7" s="39" t="s">
        <v>112</v>
      </c>
      <c r="CZ7" s="39">
        <v>34.86</v>
      </c>
      <c r="DA7" s="39">
        <v>36.229999999999997</v>
      </c>
      <c r="DB7" s="39">
        <v>37.92</v>
      </c>
      <c r="DC7" s="39" t="s">
        <v>112</v>
      </c>
      <c r="DD7" s="39" t="s">
        <v>112</v>
      </c>
      <c r="DE7" s="39">
        <v>70.14</v>
      </c>
      <c r="DF7" s="39">
        <v>68.83</v>
      </c>
      <c r="DG7" s="39">
        <v>68.459999999999994</v>
      </c>
      <c r="DH7" s="39">
        <v>82.3</v>
      </c>
      <c r="DI7" s="39" t="s">
        <v>112</v>
      </c>
      <c r="DJ7" s="39" t="s">
        <v>112</v>
      </c>
      <c r="DK7" s="39">
        <v>2.38</v>
      </c>
      <c r="DL7" s="39">
        <v>4.8</v>
      </c>
      <c r="DM7" s="39">
        <v>7.8</v>
      </c>
      <c r="DN7" s="39" t="s">
        <v>112</v>
      </c>
      <c r="DO7" s="39" t="s">
        <v>112</v>
      </c>
      <c r="DP7" s="39">
        <v>14.53</v>
      </c>
      <c r="DQ7" s="39">
        <v>17.72</v>
      </c>
      <c r="DR7" s="39">
        <v>18.920000000000002</v>
      </c>
      <c r="DS7" s="39">
        <v>23.63</v>
      </c>
      <c r="DT7" s="39" t="s">
        <v>112</v>
      </c>
      <c r="DU7" s="39" t="s">
        <v>112</v>
      </c>
      <c r="DV7" s="39">
        <v>0</v>
      </c>
      <c r="DW7" s="39">
        <v>0</v>
      </c>
      <c r="DX7" s="39">
        <v>0</v>
      </c>
      <c r="DY7" s="39" t="s">
        <v>112</v>
      </c>
      <c r="DZ7" s="39" t="s">
        <v>112</v>
      </c>
      <c r="EA7" s="39">
        <v>0</v>
      </c>
      <c r="EB7" s="39">
        <v>0</v>
      </c>
      <c r="EC7" s="39">
        <v>0</v>
      </c>
      <c r="ED7" s="39">
        <v>0</v>
      </c>
      <c r="EE7" s="39" t="s">
        <v>112</v>
      </c>
      <c r="EF7" s="39" t="s">
        <v>112</v>
      </c>
      <c r="EG7" s="39">
        <v>0</v>
      </c>
      <c r="EH7" s="39">
        <v>0</v>
      </c>
      <c r="EI7" s="39">
        <v>0</v>
      </c>
      <c r="EJ7" s="39" t="s">
        <v>112</v>
      </c>
      <c r="EK7" s="39" t="s">
        <v>112</v>
      </c>
      <c r="EL7" s="39">
        <v>0.08</v>
      </c>
      <c r="EM7" s="39">
        <v>0.26</v>
      </c>
      <c r="EN7" s="39">
        <v>0.13</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113</v>
      </c>
      <c r="C9" s="41" t="s">
        <v>114</v>
      </c>
      <c r="D9" s="41" t="s">
        <v>115</v>
      </c>
      <c r="E9" s="41" t="s">
        <v>116</v>
      </c>
      <c r="F9" s="41" t="s">
        <v>117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2018-02-07T00:32:16Z</cp:lastPrinted>
  <dcterms:created xsi:type="dcterms:W3CDTF">2017-12-25T01:55:04Z</dcterms:created>
  <dcterms:modified xsi:type="dcterms:W3CDTF">2018-02-13T04:05:11Z</dcterms:modified>
  <cp:category/>
</cp:coreProperties>
</file>