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1520\Desktop\"/>
    </mc:Choice>
  </mc:AlternateContent>
  <workbookProtection workbookPassword="B319" lockStructure="1"/>
  <bookViews>
    <workbookView xWindow="0" yWindow="0" windowWidth="20490" windowHeight="712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<sst xmlns="http://schemas.openxmlformats.org/spreadsheetml/2006/main" count="251" uniqueCount="126">
  <si>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</si>
  <si>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</si>
  <si>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</si>
  <si>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</si>
  <si>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</si>
  <si>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</si>
  <si>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</si>
  <si>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</si>
  <si>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</si>
  <si>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</si>
  <si>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</si>
  <si>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</si>
  <si>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</si>
  <si>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</si>
  <si>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</si>
  <si>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</si>
  <si>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</si>
  <si>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</si>
  <si>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</si>
  <si>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</si>
  <si>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</si>
  <si>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</si>
  <si>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</si>
  <si>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</si>
  <si>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</si>
  <si>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</si>
  <si>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</si>
  <si>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</si>
  <si>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</si>
  <si>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</si>
  <si>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</si>
  <si>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</si>
  <si>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</si>
  <si>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</si>
  <si>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</si>
  <si>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</si>
  <si>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</si>
  <si>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</si>
  <si>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</si>
  <si>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</si>
  <si>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</si>
  <si>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</si>
  <si>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</si>
  <si>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</si>
  <si>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</si>
  <si>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</si>
  <si>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</si>
  <si>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</si>
  <si>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</si>
  <si>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</si>
  <si>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</si>
  <si>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</si>
  <si>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</si>
  <si>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</si>
  <si>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</si>
  <si>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</si>
  <si>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</si>
  <si>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</si>
  <si>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</si>
  <si>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</si>
  <si>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</si>
  <si>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</si>
  <si>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</si>
  <si>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</si>
  <si>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</si>
  <si>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</si>
  <si>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</si>
  <si>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</si>
  <si>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</si>
  <si>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</si>
  <si>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</si>
  <si>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</si>
  <si>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</si>
  <si>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</si>
  <si>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</si>
  <si>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</si>
  <si>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</si>
  <si>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</si>
  <si>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</si>
  <si>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</si>
  <si>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</si>
  <si>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</si>
  <si>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</si>
  <si>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</si>
  <si>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</si>
  <si>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</si>
  <si>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</si>
  <si>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</si>
  <si>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</si>
  <si>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</si>
  <si>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</si>
  <si>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</si>
  <si>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</si>
  <si>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</si>
  <si>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</si>
  <si>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</si>
  <si>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</si>
  <si>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</si>
  <si>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</si>
  <si>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</si>
  <si>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</si>
  <si>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</si>
  <si>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</si>
  <si>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</si>
  <si>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</si>
  <si>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</si>
  <si>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</si>
  <si>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</si>
  <si>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</si>
  <si>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</si>
  <si>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東秩父村</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</si>
  <si>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</si>
  <si>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</si>
  <si>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</si>
  <si>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</si>
  <si>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</si>
  <si>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</si>
  <si>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</si>
  <si>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</si>
  <si>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</si>
  <si>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</si>
  <si>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</si>
  <si>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　民間企業出身</t>
    <rPh sb="0" eb="3">
      <t>ジチタイ</t>
    </rPh>
    <rPh sb="3" eb="5">
      <t>ショクイン</t>
    </rPh>
    <rPh sb="6" eb="8">
      <t>ミンカン</t>
    </rPh>
    <rPh sb="8" eb="10">
      <t>キギョウ</t>
    </rPh>
    <rPh sb="10" eb="12">
      <t>シュッシン</t>
    </rPh>
    <phoneticPr fontId="4"/>
  </si>
  <si>
    <t>該当なし</t>
    <rPh sb="0" eb="2">
      <t>ガイトウ</t>
    </rPh>
    <phoneticPr fontId="4"/>
  </si>
  <si>
    <t>　平成２８年度は整備基数の減少により国庫補助補助要綱から外れたため、持ち出し分が増額したことにより、収益的収支比率の数値が前年度と比べて低い値となっている。
　企業債残高対事業規模比率は、他の類似団体と比較して大きくなっているが、東秩父村が市町村整備型の浄化槽事業を先駆けて実施してきたことによるものと思われる。
　経費回収率が大きく下がっている原因は、修繕工事件数が増えたことによるものである。
　施設利用率と水洗化率については、市町村整備事業のため、100％となっている。</t>
    <rPh sb="1" eb="3">
      <t>ヘイセイ</t>
    </rPh>
    <rPh sb="5" eb="7">
      <t>ネンド</t>
    </rPh>
    <rPh sb="8" eb="10">
      <t>セイビ</t>
    </rPh>
    <rPh sb="10" eb="12">
      <t>キスウ</t>
    </rPh>
    <rPh sb="13" eb="15">
      <t>ゲンショウ</t>
    </rPh>
    <rPh sb="18" eb="20">
      <t>コッコ</t>
    </rPh>
    <rPh sb="20" eb="22">
      <t>ホジョ</t>
    </rPh>
    <rPh sb="22" eb="24">
      <t>ホジョ</t>
    </rPh>
    <rPh sb="24" eb="26">
      <t>ヨウコウ</t>
    </rPh>
    <rPh sb="28" eb="29">
      <t>ハズ</t>
    </rPh>
    <rPh sb="34" eb="35">
      <t>モ</t>
    </rPh>
    <rPh sb="36" eb="37">
      <t>ダ</t>
    </rPh>
    <rPh sb="38" eb="39">
      <t>ブン</t>
    </rPh>
    <rPh sb="40" eb="42">
      <t>ゾウガク</t>
    </rPh>
    <rPh sb="50" eb="52">
      <t>シュウエキ</t>
    </rPh>
    <rPh sb="52" eb="53">
      <t>テキ</t>
    </rPh>
    <rPh sb="53" eb="55">
      <t>シュウシ</t>
    </rPh>
    <rPh sb="55" eb="57">
      <t>ヒリツ</t>
    </rPh>
    <rPh sb="58" eb="60">
      <t>スウチ</t>
    </rPh>
    <rPh sb="61" eb="64">
      <t>ゼンネンド</t>
    </rPh>
    <rPh sb="65" eb="66">
      <t>クラ</t>
    </rPh>
    <rPh sb="68" eb="69">
      <t>ヒク</t>
    </rPh>
    <rPh sb="70" eb="71">
      <t>アタイ</t>
    </rPh>
    <rPh sb="80" eb="82">
      <t>キギョウ</t>
    </rPh>
    <rPh sb="82" eb="83">
      <t>サイ</t>
    </rPh>
    <rPh sb="83" eb="85">
      <t>ザンダカ</t>
    </rPh>
    <rPh sb="85" eb="86">
      <t>タイ</t>
    </rPh>
    <rPh sb="86" eb="88">
      <t>ジギョウ</t>
    </rPh>
    <rPh sb="88" eb="90">
      <t>キボ</t>
    </rPh>
    <rPh sb="90" eb="92">
      <t>ヒリツ</t>
    </rPh>
    <rPh sb="94" eb="95">
      <t>タ</t>
    </rPh>
    <rPh sb="96" eb="98">
      <t>ルイジ</t>
    </rPh>
    <rPh sb="98" eb="100">
      <t>ダンタイ</t>
    </rPh>
    <rPh sb="101" eb="103">
      <t>ヒカク</t>
    </rPh>
    <rPh sb="105" eb="106">
      <t>オオ</t>
    </rPh>
    <rPh sb="115" eb="119">
      <t>ヒガシチチブムラ</t>
    </rPh>
    <rPh sb="120" eb="123">
      <t>シチョウソン</t>
    </rPh>
    <rPh sb="123" eb="126">
      <t>セイビガタ</t>
    </rPh>
    <rPh sb="127" eb="130">
      <t>ジョウカソウ</t>
    </rPh>
    <rPh sb="130" eb="132">
      <t>ジギョウ</t>
    </rPh>
    <rPh sb="133" eb="135">
      <t>サキガ</t>
    </rPh>
    <rPh sb="137" eb="139">
      <t>ジッシ</t>
    </rPh>
    <rPh sb="151" eb="152">
      <t>オモ</t>
    </rPh>
    <rPh sb="158" eb="160">
      <t>ケイヒ</t>
    </rPh>
    <rPh sb="160" eb="162">
      <t>カイシュウ</t>
    </rPh>
    <rPh sb="162" eb="163">
      <t>リツ</t>
    </rPh>
    <rPh sb="164" eb="165">
      <t>オオ</t>
    </rPh>
    <rPh sb="167" eb="168">
      <t>サ</t>
    </rPh>
    <rPh sb="173" eb="175">
      <t>ゲンイン</t>
    </rPh>
    <rPh sb="177" eb="179">
      <t>シュウゼン</t>
    </rPh>
    <rPh sb="179" eb="181">
      <t>コウジ</t>
    </rPh>
    <rPh sb="181" eb="183">
      <t>ケンスウ</t>
    </rPh>
    <rPh sb="184" eb="185">
      <t>フ</t>
    </rPh>
    <rPh sb="200" eb="202">
      <t>シセツ</t>
    </rPh>
    <rPh sb="202" eb="205">
      <t>リヨウリツ</t>
    </rPh>
    <rPh sb="206" eb="209">
      <t>スイセンカ</t>
    </rPh>
    <rPh sb="209" eb="210">
      <t>リツ</t>
    </rPh>
    <rPh sb="216" eb="219">
      <t>シチョウソン</t>
    </rPh>
    <rPh sb="219" eb="221">
      <t>セイビ</t>
    </rPh>
    <rPh sb="221" eb="223">
      <t>ジギョウ</t>
    </rPh>
    <phoneticPr fontId="4"/>
  </si>
  <si>
    <t>　維持管理費以外の経費は、一般会計繰入金で賄っている部分もあるが、使用料だけで賄えるものではないため、市町村整備事業としてはやむを得ないものと考えられる。
　今後の健全な運営に向けて、住民生活に負担の少ない範囲での使用料の値上げや維持管理費の低コスト化、簡易水道事業との統合や経営の広域化も視野に入れ、検討する必要があると思われる。</t>
    <rPh sb="1" eb="3">
      <t>イジ</t>
    </rPh>
    <rPh sb="3" eb="6">
      <t>カンリヒ</t>
    </rPh>
    <rPh sb="6" eb="8">
      <t>イガイ</t>
    </rPh>
    <rPh sb="9" eb="11">
      <t>ケイヒ</t>
    </rPh>
    <rPh sb="13" eb="15">
      <t>イッパン</t>
    </rPh>
    <rPh sb="15" eb="17">
      <t>カイケイ</t>
    </rPh>
    <rPh sb="17" eb="19">
      <t>クリイレ</t>
    </rPh>
    <rPh sb="19" eb="20">
      <t>キン</t>
    </rPh>
    <rPh sb="21" eb="22">
      <t>マカナ</t>
    </rPh>
    <rPh sb="26" eb="28">
      <t>ブブン</t>
    </rPh>
    <rPh sb="33" eb="36">
      <t>シヨウリョウ</t>
    </rPh>
    <rPh sb="39" eb="40">
      <t>マカナ</t>
    </rPh>
    <rPh sb="51" eb="54">
      <t>シチョウソン</t>
    </rPh>
    <rPh sb="54" eb="56">
      <t>セイビ</t>
    </rPh>
    <rPh sb="56" eb="58">
      <t>ジギョウ</t>
    </rPh>
    <rPh sb="65" eb="66">
      <t>エ</t>
    </rPh>
    <rPh sb="71" eb="72">
      <t>カンガ</t>
    </rPh>
    <rPh sb="79" eb="81">
      <t>コンゴ</t>
    </rPh>
    <rPh sb="82" eb="84">
      <t>ケンゼン</t>
    </rPh>
    <rPh sb="85" eb="87">
      <t>ウンエイ</t>
    </rPh>
    <rPh sb="88" eb="89">
      <t>ム</t>
    </rPh>
    <rPh sb="92" eb="94">
      <t>ジュウミン</t>
    </rPh>
    <rPh sb="94" eb="96">
      <t>セイカツ</t>
    </rPh>
    <rPh sb="97" eb="99">
      <t>フタン</t>
    </rPh>
    <rPh sb="100" eb="101">
      <t>スク</t>
    </rPh>
    <rPh sb="103" eb="105">
      <t>ハンイ</t>
    </rPh>
    <rPh sb="107" eb="110">
      <t>シヨウリョウ</t>
    </rPh>
    <rPh sb="111" eb="113">
      <t>ネア</t>
    </rPh>
    <rPh sb="115" eb="117">
      <t>イジ</t>
    </rPh>
    <rPh sb="117" eb="120">
      <t>カンリヒ</t>
    </rPh>
    <rPh sb="121" eb="122">
      <t>テイ</t>
    </rPh>
    <rPh sb="125" eb="126">
      <t>カ</t>
    </rPh>
    <rPh sb="127" eb="129">
      <t>カンイ</t>
    </rPh>
    <rPh sb="129" eb="131">
      <t>スイドウ</t>
    </rPh>
    <rPh sb="131" eb="133">
      <t>ジギョウ</t>
    </rPh>
    <rPh sb="135" eb="137">
      <t>トウゴウ</t>
    </rPh>
    <rPh sb="138" eb="140">
      <t>ケイエイ</t>
    </rPh>
    <rPh sb="141" eb="144">
      <t>コウイキカ</t>
    </rPh>
    <rPh sb="145" eb="147">
      <t>シヤ</t>
    </rPh>
    <rPh sb="148" eb="149">
      <t>イ</t>
    </rPh>
    <rPh sb="151" eb="153">
      <t>ケントウ</t>
    </rPh>
    <rPh sb="155" eb="157">
      <t>ヒツヨウ</t>
    </rPh>
    <rPh sb="161" eb="162">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</si>
</sst>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915200"/>
        <c:axId val="19189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1915200"/>
        <c:axId val="191898752"/>
      </c:lineChart>
      <c:dateAx>
        <c:axId val="191915200"/>
        <c:scaling>
          <c:orientation val="minMax"/>
        </c:scaling>
        <c:delete val="1"/>
        <c:axPos val="b"/>
        <c:numFmt formatCode="ge" sourceLinked="1"/>
        <c:majorTickMark val="none"/>
        <c:minorTickMark val="none"/>
        <c:tickLblPos val="none"/>
        <c:crossAx val="191898752"/>
        <c:crosses val="autoZero"/>
        <c:auto val="1"/>
        <c:lblOffset val="100"/>
        <c:baseTimeUnit val="years"/>
      </c:dateAx>
      <c:valAx>
        <c:axId val="1918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9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93053072"/>
        <c:axId val="19305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93053072"/>
        <c:axId val="193053464"/>
      </c:lineChart>
      <c:dateAx>
        <c:axId val="193053072"/>
        <c:scaling>
          <c:orientation val="minMax"/>
        </c:scaling>
        <c:delete val="1"/>
        <c:axPos val="b"/>
        <c:numFmt formatCode="ge" sourceLinked="1"/>
        <c:majorTickMark val="none"/>
        <c:minorTickMark val="none"/>
        <c:tickLblPos val="none"/>
        <c:crossAx val="193053464"/>
        <c:crosses val="autoZero"/>
        <c:auto val="1"/>
        <c:lblOffset val="100"/>
        <c:baseTimeUnit val="years"/>
      </c:dateAx>
      <c:valAx>
        <c:axId val="19305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5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93054640"/>
        <c:axId val="19305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93054640"/>
        <c:axId val="193055032"/>
      </c:lineChart>
      <c:dateAx>
        <c:axId val="193054640"/>
        <c:scaling>
          <c:orientation val="minMax"/>
        </c:scaling>
        <c:delete val="1"/>
        <c:axPos val="b"/>
        <c:numFmt formatCode="ge" sourceLinked="1"/>
        <c:majorTickMark val="none"/>
        <c:minorTickMark val="none"/>
        <c:tickLblPos val="none"/>
        <c:crossAx val="193055032"/>
        <c:crosses val="autoZero"/>
        <c:auto val="1"/>
        <c:lblOffset val="100"/>
        <c:baseTimeUnit val="years"/>
      </c:dateAx>
      <c:valAx>
        <c:axId val="19305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5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99.77</c:v>
                </c:pt>
                <c:pt idx="1">
                  <c:v>98.71</c:v>
                </c:pt>
                <c:pt idx="2">
                  <c:v>100.56</c:v>
                </c:pt>
                <c:pt idx="3">
                  <c:v>106.31</c:v>
                </c:pt>
                <c:pt idx="4">
                  <c:v>91.94</c:v>
                </c:pt>
              </c:numCache>
            </c:numRef>
          </c:val>
        </c:ser>
        <c:dLbls>
          <c:showLegendKey val="0"/>
          <c:showVal val="0"/>
          <c:showCatName val="0"/>
          <c:showSerName val="0"/>
          <c:showPercent val="0"/>
          <c:showBubbleSize val="0"/>
        </c:dLbls>
        <c:gapWidth val="150"/>
        <c:axId val="192713816"/>
        <c:axId val="1925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713816"/>
        <c:axId val="192525056"/>
      </c:lineChart>
      <c:dateAx>
        <c:axId val="192713816"/>
        <c:scaling>
          <c:orientation val="minMax"/>
        </c:scaling>
        <c:delete val="1"/>
        <c:axPos val="b"/>
        <c:numFmt formatCode="ge" sourceLinked="1"/>
        <c:majorTickMark val="none"/>
        <c:minorTickMark val="none"/>
        <c:tickLblPos val="none"/>
        <c:crossAx val="192525056"/>
        <c:crosses val="autoZero"/>
        <c:auto val="1"/>
        <c:lblOffset val="100"/>
        <c:baseTimeUnit val="years"/>
      </c:dateAx>
      <c:valAx>
        <c:axId val="1925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1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590456"/>
        <c:axId val="19259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590456"/>
        <c:axId val="192592888"/>
      </c:lineChart>
      <c:dateAx>
        <c:axId val="192590456"/>
        <c:scaling>
          <c:orientation val="minMax"/>
        </c:scaling>
        <c:delete val="1"/>
        <c:axPos val="b"/>
        <c:numFmt formatCode="ge" sourceLinked="1"/>
        <c:majorTickMark val="none"/>
        <c:minorTickMark val="none"/>
        <c:tickLblPos val="none"/>
        <c:crossAx val="192592888"/>
        <c:crosses val="autoZero"/>
        <c:auto val="1"/>
        <c:lblOffset val="100"/>
        <c:baseTimeUnit val="years"/>
      </c:dateAx>
      <c:valAx>
        <c:axId val="19259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59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693864"/>
        <c:axId val="19269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693864"/>
        <c:axId val="192694248"/>
      </c:lineChart>
      <c:dateAx>
        <c:axId val="192693864"/>
        <c:scaling>
          <c:orientation val="minMax"/>
        </c:scaling>
        <c:delete val="1"/>
        <c:axPos val="b"/>
        <c:numFmt formatCode="ge" sourceLinked="1"/>
        <c:majorTickMark val="none"/>
        <c:minorTickMark val="none"/>
        <c:tickLblPos val="none"/>
        <c:crossAx val="192694248"/>
        <c:crosses val="autoZero"/>
        <c:auto val="1"/>
        <c:lblOffset val="100"/>
        <c:baseTimeUnit val="years"/>
      </c:dateAx>
      <c:valAx>
        <c:axId val="19269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69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651784"/>
        <c:axId val="19265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651784"/>
        <c:axId val="192652176"/>
      </c:lineChart>
      <c:dateAx>
        <c:axId val="192651784"/>
        <c:scaling>
          <c:orientation val="minMax"/>
        </c:scaling>
        <c:delete val="1"/>
        <c:axPos val="b"/>
        <c:numFmt formatCode="ge" sourceLinked="1"/>
        <c:majorTickMark val="none"/>
        <c:minorTickMark val="none"/>
        <c:tickLblPos val="none"/>
        <c:crossAx val="192652176"/>
        <c:crosses val="autoZero"/>
        <c:auto val="1"/>
        <c:lblOffset val="100"/>
        <c:baseTimeUnit val="years"/>
      </c:dateAx>
      <c:valAx>
        <c:axId val="19265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65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653352"/>
        <c:axId val="19265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653352"/>
        <c:axId val="192653744"/>
      </c:lineChart>
      <c:dateAx>
        <c:axId val="192653352"/>
        <c:scaling>
          <c:orientation val="minMax"/>
        </c:scaling>
        <c:delete val="1"/>
        <c:axPos val="b"/>
        <c:numFmt formatCode="ge" sourceLinked="1"/>
        <c:majorTickMark val="none"/>
        <c:minorTickMark val="none"/>
        <c:tickLblPos val="none"/>
        <c:crossAx val="192653744"/>
        <c:crosses val="autoZero"/>
        <c:auto val="1"/>
        <c:lblOffset val="100"/>
        <c:baseTimeUnit val="years"/>
      </c:dateAx>
      <c:valAx>
        <c:axId val="19265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65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1041.48</c:v>
                </c:pt>
                <c:pt idx="1">
                  <c:v>969.72</c:v>
                </c:pt>
                <c:pt idx="2">
                  <c:v>875.35</c:v>
                </c:pt>
                <c:pt idx="3">
                  <c:v>840.59</c:v>
                </c:pt>
                <c:pt idx="4">
                  <c:v>841.13</c:v>
                </c:pt>
              </c:numCache>
            </c:numRef>
          </c:val>
        </c:ser>
        <c:dLbls>
          <c:showLegendKey val="0"/>
          <c:showVal val="0"/>
          <c:showCatName val="0"/>
          <c:showSerName val="0"/>
          <c:showPercent val="0"/>
          <c:showBubbleSize val="0"/>
        </c:dLbls>
        <c:gapWidth val="150"/>
        <c:axId val="192867336"/>
        <c:axId val="19286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92867336"/>
        <c:axId val="192867728"/>
      </c:lineChart>
      <c:dateAx>
        <c:axId val="192867336"/>
        <c:scaling>
          <c:orientation val="minMax"/>
        </c:scaling>
        <c:delete val="1"/>
        <c:axPos val="b"/>
        <c:numFmt formatCode="ge" sourceLinked="1"/>
        <c:majorTickMark val="none"/>
        <c:minorTickMark val="none"/>
        <c:tickLblPos val="none"/>
        <c:crossAx val="192867728"/>
        <c:crosses val="autoZero"/>
        <c:auto val="1"/>
        <c:lblOffset val="100"/>
        <c:baseTimeUnit val="years"/>
      </c:dateAx>
      <c:valAx>
        <c:axId val="19286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6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62.69</c:v>
                </c:pt>
                <c:pt idx="1">
                  <c:v>62.81</c:v>
                </c:pt>
                <c:pt idx="2">
                  <c:v>63.16</c:v>
                </c:pt>
                <c:pt idx="3">
                  <c:v>59.42</c:v>
                </c:pt>
                <c:pt idx="4">
                  <c:v>55.78</c:v>
                </c:pt>
              </c:numCache>
            </c:numRef>
          </c:val>
        </c:ser>
        <c:dLbls>
          <c:showLegendKey val="0"/>
          <c:showVal val="0"/>
          <c:showCatName val="0"/>
          <c:showSerName val="0"/>
          <c:showPercent val="0"/>
          <c:showBubbleSize val="0"/>
        </c:dLbls>
        <c:gapWidth val="150"/>
        <c:axId val="192868904"/>
        <c:axId val="19286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92868904"/>
        <c:axId val="192869296"/>
      </c:lineChart>
      <c:dateAx>
        <c:axId val="192868904"/>
        <c:scaling>
          <c:orientation val="minMax"/>
        </c:scaling>
        <c:delete val="1"/>
        <c:axPos val="b"/>
        <c:numFmt formatCode="ge" sourceLinked="1"/>
        <c:majorTickMark val="none"/>
        <c:minorTickMark val="none"/>
        <c:tickLblPos val="none"/>
        <c:crossAx val="192869296"/>
        <c:crosses val="autoZero"/>
        <c:auto val="1"/>
        <c:lblOffset val="100"/>
        <c:baseTimeUnit val="years"/>
      </c:dateAx>
      <c:valAx>
        <c:axId val="19286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6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143.47999999999999</c:v>
                </c:pt>
                <c:pt idx="1">
                  <c:v>143.61000000000001</c:v>
                </c:pt>
                <c:pt idx="2">
                  <c:v>147.12</c:v>
                </c:pt>
                <c:pt idx="3">
                  <c:v>150.97999999999999</c:v>
                </c:pt>
                <c:pt idx="4">
                  <c:v>150</c:v>
                </c:pt>
              </c:numCache>
            </c:numRef>
          </c:val>
        </c:ser>
        <c:dLbls>
          <c:showLegendKey val="0"/>
          <c:showVal val="0"/>
          <c:showCatName val="0"/>
          <c:showSerName val="0"/>
          <c:showPercent val="0"/>
          <c:showBubbleSize val="0"/>
        </c:dLbls>
        <c:gapWidth val="150"/>
        <c:axId val="192870472"/>
        <c:axId val="19287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92870472"/>
        <c:axId val="192870864"/>
      </c:lineChart>
      <c:dateAx>
        <c:axId val="192870472"/>
        <c:scaling>
          <c:orientation val="minMax"/>
        </c:scaling>
        <c:delete val="1"/>
        <c:axPos val="b"/>
        <c:numFmt formatCode="ge" sourceLinked="1"/>
        <c:majorTickMark val="none"/>
        <c:minorTickMark val="none"/>
        <c:tickLblPos val="none"/>
        <c:crossAx val="192870864"/>
        <c:crosses val="autoZero"/>
        <c:auto val="1"/>
        <c:lblOffset val="100"/>
        <c:baseTimeUnit val="years"/>
      </c:dateAx>
      <c:valAx>
        <c:axId val="19287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7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埼玉県　東秩父村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122</v>
      </c>
      <c r="AE8" s="73"/>
      <c r="AF8" s="73"/>
      <c r="AG8" s="73"/>
      <c r="AH8" s="73"/>
      <c r="AI8" s="73"/>
      <c r="AJ8" s="73"/>
      <c r="AK8" s="4"/>
      <c r="AL8" s="67">
        <f>データ!S6</f>
        <v>2993</v>
      </c>
      <c r="AM8" s="67"/>
      <c r="AN8" s="67"/>
      <c r="AO8" s="67"/>
      <c r="AP8" s="67"/>
      <c r="AQ8" s="67"/>
      <c r="AR8" s="67"/>
      <c r="AS8" s="67"/>
      <c r="AT8" s="66">
        <f>データ!T6</f>
        <v>37.06</v>
      </c>
      <c r="AU8" s="66"/>
      <c r="AV8" s="66"/>
      <c r="AW8" s="66"/>
      <c r="AX8" s="66"/>
      <c r="AY8" s="66"/>
      <c r="AZ8" s="66"/>
      <c r="BA8" s="66"/>
      <c r="BB8" s="66">
        <f>データ!U6</f>
        <v>80.760000000000005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33.630000000000003</v>
      </c>
      <c r="Q10" s="66"/>
      <c r="R10" s="66"/>
      <c r="S10" s="66"/>
      <c r="T10" s="66"/>
      <c r="U10" s="66"/>
      <c r="V10" s="66"/>
      <c r="W10" s="66">
        <f>データ!Q6</f>
        <v>100</v>
      </c>
      <c r="X10" s="66"/>
      <c r="Y10" s="66"/>
      <c r="Z10" s="66"/>
      <c r="AA10" s="66"/>
      <c r="AB10" s="66"/>
      <c r="AC10" s="66"/>
      <c r="AD10" s="67">
        <f>データ!R6</f>
        <v>2500</v>
      </c>
      <c r="AE10" s="67"/>
      <c r="AF10" s="67"/>
      <c r="AG10" s="67"/>
      <c r="AH10" s="67"/>
      <c r="AI10" s="67"/>
      <c r="AJ10" s="67"/>
      <c r="AK10" s="2"/>
      <c r="AL10" s="67">
        <f>データ!V6</f>
        <v>999</v>
      </c>
      <c r="AM10" s="67"/>
      <c r="AN10" s="67"/>
      <c r="AO10" s="67"/>
      <c r="AP10" s="67"/>
      <c r="AQ10" s="67"/>
      <c r="AR10" s="67"/>
      <c r="AS10" s="67"/>
      <c r="AT10" s="66">
        <f>データ!W6</f>
        <v>37.06</v>
      </c>
      <c r="AU10" s="66"/>
      <c r="AV10" s="66"/>
      <c r="AW10" s="66"/>
      <c r="AX10" s="66"/>
      <c r="AY10" s="66"/>
      <c r="AZ10" s="66"/>
      <c r="BA10" s="66"/>
      <c r="BB10" s="66">
        <f>データ!X6</f>
        <v>26.96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113697</v>
      </c>
      <c r="D6" s="33">
        <f t="shared" si="3"/>
        <v>47</v>
      </c>
      <c r="E6" s="33">
        <f t="shared" si="3"/>
        <v>18</v>
      </c>
      <c r="F6" s="33">
        <f t="shared" si="3"/>
        <v>0</v>
      </c>
      <c r="G6" s="33">
        <f t="shared" si="3"/>
        <v>0</v>
      </c>
      <c r="H6" s="33" t="str">
        <f t="shared" si="3"/>
        <v>埼玉県　東秩父村</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33.630000000000003</v>
      </c>
      <c r="Q6" s="34">
        <f t="shared" si="3"/>
        <v>100</v>
      </c>
      <c r="R6" s="34">
        <f t="shared" si="3"/>
        <v>2500</v>
      </c>
      <c r="S6" s="34">
        <f t="shared" si="3"/>
        <v>2993</v>
      </c>
      <c r="T6" s="34">
        <f t="shared" si="3"/>
        <v>37.06</v>
      </c>
      <c r="U6" s="34">
        <f t="shared" si="3"/>
        <v>80.760000000000005</v>
      </c>
      <c r="V6" s="34">
        <f t="shared" si="3"/>
        <v>999</v>
      </c>
      <c r="W6" s="34">
        <f t="shared" si="3"/>
        <v>37.06</v>
      </c>
      <c r="X6" s="34">
        <f t="shared" si="3"/>
        <v>26.96</v>
      </c>
      <c r="Y6" s="35">
        <f>IF(Y7="",NA(),Y7)</f>
        <v>99.77</v>
      </c>
      <c r="Z6" s="35">
        <f t="shared" ref="Z6:AH6" si="4">IF(Z7="",NA(),Z7)</f>
        <v>98.71</v>
      </c>
      <c r="AA6" s="35">
        <f t="shared" si="4"/>
        <v>100.56</v>
      </c>
      <c r="AB6" s="35">
        <f t="shared" si="4"/>
        <v>106.31</v>
      </c>
      <c r="AC6" s="35">
        <f t="shared" si="4"/>
        <v>91.94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1041.48</v>
      </c>
      <c r="BG6" s="35">
        <f t="shared" ref="BG6:BO6" si="7">IF(BG7="",NA(),BG7)</f>
        <v>969.72</v>
      </c>
      <c r="BH6" s="35">
        <f t="shared" si="7"/>
        <v>875.35</v>
      </c>
      <c r="BI6" s="35">
        <f t="shared" si="7"/>
        <v>840.59</v>
      </c>
      <c r="BJ6" s="35">
        <f t="shared" si="7"/>
        <v>841.13</v>
      </c>
      <c r="BK6" s="35">
        <f t="shared" si="7"/>
        <v>430.64</v>
      </c>
      <c r="BL6" s="35">
        <f t="shared" si="7"/>
        <v>446.63</v>
      </c>
      <c r="BM6" s="35">
        <f t="shared" si="7"/>
        <v>416.91</v>
      </c>
      <c r="BN6" s="35">
        <f t="shared" si="7"/>
        <v>392.19</v>
      </c>
      <c r="BO6" s="35">
        <f t="shared" si="7"/>
        <v>413.5</v>
      </c>
      <c r="BP6" s="34" t="str">
        <f>IF(BP7="","",IF(BP7="-","【-】","【"&amp;SUBSTITUTE(TEXT(BP7,"#,##0.00"),"-","△")&amp;"】"))</f>
        <v>【346.13】</v>
      </c>
      <c r="BQ6" s="35">
        <f>IF(BQ7="",NA(),BQ7)</f>
        <v>62.69</v>
      </c>
      <c r="BR6" s="35">
        <f t="shared" ref="BR6:BZ6" si="8">IF(BR7="",NA(),BR7)</f>
        <v>62.81</v>
      </c>
      <c r="BS6" s="35">
        <f t="shared" si="8"/>
        <v>63.16</v>
      </c>
      <c r="BT6" s="35">
        <f t="shared" si="8"/>
        <v>59.42</v>
      </c>
      <c r="BU6" s="35">
        <f t="shared" si="8"/>
        <v>55.78</v>
      </c>
      <c r="BV6" s="35">
        <f t="shared" si="8"/>
        <v>58.78</v>
      </c>
      <c r="BW6" s="35">
        <f t="shared" si="8"/>
        <v>58.53</v>
      </c>
      <c r="BX6" s="35">
        <f t="shared" si="8"/>
        <v>57.93</v>
      </c>
      <c r="BY6" s="35">
        <f t="shared" si="8"/>
        <v>57.03</v>
      </c>
      <c r="BZ6" s="35">
        <f t="shared" si="8"/>
        <v>55.84</v>
      </c>
      <c r="CA6" s="34" t="str">
        <f>IF(CA7="","",IF(CA7="-","【-】","【"&amp;SUBSTITUTE(TEXT(CA7,"#,##0.00"),"-","△")&amp;"】"))</f>
        <v>【59.83】</v>
      </c>
      <c r="CB6" s="35">
        <f>IF(CB7="",NA(),CB7)</f>
        <v>143.47999999999999</v>
      </c>
      <c r="CC6" s="35">
        <f t="shared" ref="CC6:CK6" si="9">IF(CC7="",NA(),CC7)</f>
        <v>143.61000000000001</v>
      </c>
      <c r="CD6" s="35">
        <f t="shared" si="9"/>
        <v>147.12</v>
      </c>
      <c r="CE6" s="35">
        <f t="shared" si="9"/>
        <v>150.97999999999999</v>
      </c>
      <c r="CF6" s="35">
        <f t="shared" si="9"/>
        <v>150</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113697</v>
      </c>
      <c r="D7" s="37">
        <v>47</v>
      </c>
      <c r="E7" s="37">
        <v>18</v>
      </c>
      <c r="F7" s="37">
        <v>0</v>
      </c>
      <c r="G7" s="37">
        <v>0</v>
      </c>
      <c r="H7" s="37" t="s">
        <v>110</v>
      </c>
      <c r="I7" s="37" t="s">
        <v>111</v>
      </c>
      <c r="J7" s="37" t="s">
        <v>112</v>
      </c>
      <c r="K7" s="37" t="s">
        <v>113</v>
      </c>
      <c r="L7" s="37" t="s">
        <v>114</v>
      </c>
      <c r="M7" s="37"/>
      <c r="N7" s="38" t="s">
        <v>115</v>
      </c>
      <c r="O7" s="38" t="s">
        <v>116</v>
      </c>
      <c r="P7" s="38">
        <v>33.630000000000003</v>
      </c>
      <c r="Q7" s="38">
        <v>100</v>
      </c>
      <c r="R7" s="38">
        <v>2500</v>
      </c>
      <c r="S7" s="38">
        <v>2993</v>
      </c>
      <c r="T7" s="38">
        <v>37.06</v>
      </c>
      <c r="U7" s="38">
        <v>80.760000000000005</v>
      </c>
      <c r="V7" s="38">
        <v>999</v>
      </c>
      <c r="W7" s="38">
        <v>37.06</v>
      </c>
      <c r="X7" s="38">
        <v>26.96</v>
      </c>
      <c r="Y7" s="38">
        <v>99.77</v>
      </c>
      <c r="Z7" s="38">
        <v>98.71</v>
      </c>
      <c r="AA7" s="38">
        <v>100.56</v>
      </c>
      <c r="AB7" s="38">
        <v>106.31</v>
      </c>
      <c r="AC7" s="38">
        <v>91.94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1041.48</v>
      </c>
      <c r="BG7" s="38">
        <v>969.72</v>
      </c>
      <c r="BH7" s="38">
        <v>875.35</v>
      </c>
      <c r="BI7" s="38">
        <v>840.59</v>
      </c>
      <c r="BJ7" s="38">
        <v>841.13</v>
      </c>
      <c r="BK7" s="38">
        <v>430.64</v>
      </c>
      <c r="BL7" s="38">
        <v>446.63</v>
      </c>
      <c r="BM7" s="38">
        <v>416.91</v>
      </c>
      <c r="BN7" s="38">
        <v>392.19</v>
      </c>
      <c r="BO7" s="38">
        <v>413.5</v>
      </c>
      <c r="BP7" s="38">
        <v>346.13</v>
      </c>
      <c r="BQ7" s="38">
        <v>62.69</v>
      </c>
      <c r="BR7" s="38">
        <v>62.81</v>
      </c>
      <c r="BS7" s="38">
        <v>63.16</v>
      </c>
      <c r="BT7" s="38">
        <v>59.42</v>
      </c>
      <c r="BU7" s="38">
        <v>55.78</v>
      </c>
      <c r="BV7" s="38">
        <v>58.78</v>
      </c>
      <c r="BW7" s="38">
        <v>58.53</v>
      </c>
      <c r="BX7" s="38">
        <v>57.93</v>
      </c>
      <c r="BY7" s="38">
        <v>57.03</v>
      </c>
      <c r="BZ7" s="38">
        <v>55.84</v>
      </c>
      <c r="CA7" s="38">
        <v>59.83</v>
      </c>
      <c r="CB7" s="38">
        <v>143.47999999999999</v>
      </c>
      <c r="CC7" s="38">
        <v>143.61000000000001</v>
      </c>
      <c r="CD7" s="38">
        <v>147.12</v>
      </c>
      <c r="CE7" s="38">
        <v>150.97999999999999</v>
      </c>
      <c r="CF7" s="38">
        <v>150</v>
      </c>
      <c r="CG7" s="38">
        <v>257.02999999999997</v>
      </c>
      <c r="CH7" s="38">
        <v>266.57</v>
      </c>
      <c r="CI7" s="38">
        <v>276.93</v>
      </c>
      <c r="CJ7" s="38">
        <v>283.73</v>
      </c>
      <c r="CK7" s="38">
        <v>287.57</v>
      </c>
      <c r="CL7" s="38">
        <v>268.69</v>
      </c>
      <c r="CM7" s="38">
        <v>100</v>
      </c>
      <c r="CN7" s="38">
        <v>100</v>
      </c>
      <c r="CO7" s="38">
        <v>100</v>
      </c>
      <c r="CP7" s="38">
        <v>100</v>
      </c>
      <c r="CQ7" s="38">
        <v>100</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WS1520</cp:lastModifiedBy>
  <cp:lastPrinted>2018-02-07T23:40:01Z</cp:lastPrinted>
  <dcterms:created xsi:type="dcterms:W3CDTF">2017-12-25T02:40:13Z</dcterms:created>
  <dcterms:modified xsi:type="dcterms:W3CDTF">2018-02-07T23:57:55Z</dcterms:modified>
  <cp:category/>
</cp:coreProperties>
</file>